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Islamgarh" sheetId="1" r:id="rId1"/>
    <sheet name="Distt.Wise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<sst xmlns="http://schemas.openxmlformats.org/spreadsheetml/2006/main" count="69" uniqueCount="45">
  <si>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SOCIAL WELFARE OBLIGATIONS</t>
  </si>
  <si>
    <t>District wise area &amp; Percentage</t>
  </si>
  <si>
    <t>Obligation</t>
  </si>
  <si>
    <t>Area</t>
  </si>
  <si>
    <t>%</t>
  </si>
  <si>
    <t>Company Name</t>
  </si>
  <si>
    <t>Exploration License (EL) (Name &amp; No:) &amp; Development Lease (DL) (Name &amp; NO) &amp; (district) with province</t>
  </si>
  <si>
    <t>Date of Grant - Expiry or Continue</t>
  </si>
  <si>
    <t>Annual Obligation per PCA US$ (attach relevent Articles)</t>
  </si>
  <si>
    <t>District Falling in the licences/Lease area</t>
  </si>
  <si>
    <t>Audit Certificates for schemes completed</t>
  </si>
  <si>
    <t>District wise share</t>
  </si>
  <si>
    <t>Amount spent US$</t>
  </si>
  <si>
    <t>Name of the Schemes with Description
(completed/under completion/planned)</t>
  </si>
  <si>
    <t>Name of Village/Goth</t>
  </si>
  <si>
    <t>Name and Designation who endoresed the scheme</t>
  </si>
  <si>
    <t xml:space="preserve">To whom scheme handed over after completion </t>
  </si>
  <si>
    <t xml:space="preserve">Amount Over spent /Under spent </t>
  </si>
  <si>
    <t>Reasons for Un-Dischargeed Obligations</t>
  </si>
  <si>
    <t>Year</t>
  </si>
  <si>
    <t>US$</t>
  </si>
  <si>
    <t>14(7-9)</t>
  </si>
  <si>
    <t xml:space="preserve">Techno Petroleum </t>
  </si>
  <si>
    <t>2770-3 (Islamgarh)</t>
  </si>
  <si>
    <t>26-01-2006</t>
  </si>
  <si>
    <t>Bahawalpur</t>
  </si>
  <si>
    <t>Rahim yar khan</t>
  </si>
  <si>
    <t>Total</t>
  </si>
  <si>
    <t>S.No.</t>
  </si>
  <si>
    <t>Districts</t>
  </si>
  <si>
    <t>District wise area &amp; percentage</t>
  </si>
  <si>
    <t>Amount Deposited US$</t>
  </si>
  <si>
    <t>Balance</t>
  </si>
  <si>
    <t xml:space="preserve">Area </t>
  </si>
  <si>
    <t>Block</t>
  </si>
  <si>
    <t>Islamgarh</t>
  </si>
  <si>
    <t>District wise share US$</t>
  </si>
  <si>
    <t>Social Welfare Obligations of Techno Petroleum</t>
  </si>
  <si>
    <t>Annex-I (z)</t>
  </si>
  <si>
    <t>Upto 30-3-2010</t>
  </si>
  <si>
    <t>Year Wise Obligation position on Social Welfare Schemes Since inception 31st December , 2014</t>
  </si>
  <si>
    <t>30-03-2010</t>
  </si>
  <si>
    <t>Grant Date</t>
  </si>
  <si>
    <t>Expiry Date</t>
  </si>
  <si>
    <t>upto 31st December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</si>
</sst>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/>
    </xf>
    <xf numFmtId="43" fontId="0" fillId="0" borderId="16" xfId="42" applyFont="1" applyBorder="1" applyAlignment="1">
      <alignment/>
    </xf>
    <xf numFmtId="165" fontId="0" fillId="0" borderId="16" xfId="0" applyNumberFormat="1" applyBorder="1" applyAlignment="1">
      <alignment/>
    </xf>
    <xf numFmtId="0" fontId="7" fillId="0" borderId="17" xfId="0" applyFont="1" applyBorder="1" applyAlignment="1">
      <alignment vertical="top"/>
    </xf>
    <xf numFmtId="0" fontId="0" fillId="0" borderId="17" xfId="0" applyBorder="1" applyAlignment="1">
      <alignment/>
    </xf>
    <xf numFmtId="165" fontId="0" fillId="0" borderId="17" xfId="42" applyNumberFormat="1" applyFont="1" applyBorder="1" applyAlignment="1">
      <alignment/>
    </xf>
    <xf numFmtId="0" fontId="0" fillId="0" borderId="18" xfId="0" applyBorder="1" applyAlignment="1">
      <alignment/>
    </xf>
    <xf numFmtId="0" fontId="39" fillId="32" borderId="16" xfId="0" applyFont="1" applyFill="1" applyBorder="1" applyAlignment="1">
      <alignment/>
    </xf>
    <xf numFmtId="3" fontId="39" fillId="32" borderId="16" xfId="0" applyNumberFormat="1" applyFont="1" applyFill="1" applyBorder="1" applyAlignment="1">
      <alignment/>
    </xf>
    <xf numFmtId="165" fontId="39" fillId="32" borderId="16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43" fontId="0" fillId="32" borderId="16" xfId="42" applyFont="1" applyFill="1" applyBorder="1" applyAlignment="1">
      <alignment/>
    </xf>
    <xf numFmtId="165" fontId="0" fillId="32" borderId="16" xfId="0" applyNumberForma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0" fillId="0" borderId="16" xfId="0" applyFill="1" applyBorder="1" applyAlignment="1">
      <alignment vertical="center"/>
    </xf>
    <xf numFmtId="43" fontId="0" fillId="0" borderId="16" xfId="42" applyFont="1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165" fontId="0" fillId="0" borderId="22" xfId="0" applyNumberFormat="1" applyFill="1" applyBorder="1" applyAlignment="1">
      <alignment vertical="center"/>
    </xf>
    <xf numFmtId="0" fontId="0" fillId="0" borderId="11" xfId="0" applyBorder="1" applyAlignment="1">
      <alignment/>
    </xf>
    <xf numFmtId="0" fontId="39" fillId="0" borderId="21" xfId="0" applyFont="1" applyBorder="1" applyAlignment="1">
      <alignment/>
    </xf>
    <xf numFmtId="0" fontId="0" fillId="0" borderId="21" xfId="0" applyBorder="1" applyAlignment="1">
      <alignment/>
    </xf>
    <xf numFmtId="165" fontId="39" fillId="0" borderId="21" xfId="0" applyNumberFormat="1" applyFont="1" applyBorder="1" applyAlignment="1">
      <alignment/>
    </xf>
    <xf numFmtId="165" fontId="39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0" fillId="32" borderId="24" xfId="0" applyFill="1" applyBorder="1" applyAlignment="1">
      <alignment/>
    </xf>
    <xf numFmtId="165" fontId="0" fillId="32" borderId="22" xfId="0" applyNumberForma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1" xfId="0" applyFill="1" applyBorder="1" applyAlignment="1">
      <alignment/>
    </xf>
    <xf numFmtId="43" fontId="0" fillId="32" borderId="21" xfId="42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65" fontId="0" fillId="32" borderId="21" xfId="0" applyNumberFormat="1" applyFill="1" applyBorder="1" applyAlignment="1">
      <alignment/>
    </xf>
    <xf numFmtId="165" fontId="0" fillId="32" borderId="23" xfId="0" applyNumberFormat="1" applyFill="1" applyBorder="1" applyAlignment="1">
      <alignment/>
    </xf>
    <xf numFmtId="165" fontId="0" fillId="32" borderId="28" xfId="0" applyNumberFormat="1" applyFill="1" applyBorder="1" applyAlignment="1">
      <alignment/>
    </xf>
    <xf numFmtId="0" fontId="39" fillId="0" borderId="0" xfId="0" applyFont="1" applyAlignment="1">
      <alignment/>
    </xf>
    <xf numFmtId="0" fontId="0" fillId="0" borderId="29" xfId="0" applyFill="1" applyBorder="1" applyAlignment="1">
      <alignment vertical="center"/>
    </xf>
    <xf numFmtId="43" fontId="0" fillId="0" borderId="29" xfId="42" applyFon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5" fontId="0" fillId="0" borderId="30" xfId="0" applyNumberFormat="1" applyFill="1" applyBorder="1" applyAlignment="1">
      <alignment vertical="center"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3" fontId="8" fillId="0" borderId="28" xfId="42" applyFont="1" applyBorder="1" applyAlignment="1">
      <alignment horizontal="center" vertical="center" wrapText="1"/>
    </xf>
    <xf numFmtId="43" fontId="8" fillId="0" borderId="21" xfId="42" applyFont="1" applyBorder="1" applyAlignment="1">
      <alignment horizontal="center" vertical="center" wrapText="1"/>
    </xf>
    <xf numFmtId="165" fontId="8" fillId="0" borderId="28" xfId="42" applyNumberFormat="1" applyFont="1" applyBorder="1" applyAlignment="1">
      <alignment horizontal="center" vertical="center" wrapText="1"/>
    </xf>
    <xf numFmtId="165" fontId="8" fillId="0" borderId="21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2">
      <selection activeCell="B12" sqref="B12"/>
    </sheetView>
  </sheetViews>
  <sheetFormatPr defaultColWidth="9.140625" defaultRowHeight="15"/>
  <cols>
    <col min="1" max="1" width="20.421875" style="0" customWidth="1"/>
    <col min="2" max="2" width="14.140625" style="0" customWidth="1"/>
    <col min="3" max="3" width="10.57421875" style="0" bestFit="1" customWidth="1"/>
    <col min="4" max="4" width="14.57421875" style="0" customWidth="1"/>
    <col min="7" max="7" width="14.28125" style="0" bestFit="1" customWidth="1"/>
    <col min="9" max="9" width="10.57421875" style="0" bestFit="1" customWidth="1"/>
    <col min="12" max="12" width="12.7109375" style="0" customWidth="1"/>
    <col min="15" max="15" width="9.57421875" style="0" bestFit="1" customWidth="1"/>
  </cols>
  <sheetData>
    <row r="1" spans="2:16" s="1" customFormat="1" ht="18">
      <c r="B1" s="2"/>
      <c r="C1" s="2"/>
      <c r="D1" s="2"/>
      <c r="E1" s="2"/>
      <c r="F1" s="3" t="s">
        <v>0</v>
      </c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6.5" thickBot="1">
      <c r="A3" s="5" t="s">
        <v>5</v>
      </c>
      <c r="B3" s="6" t="s">
        <v>22</v>
      </c>
      <c r="C3" s="7"/>
      <c r="D3" s="7"/>
      <c r="E3" s="7"/>
      <c r="F3" s="7"/>
      <c r="H3" s="7"/>
      <c r="I3" s="7"/>
      <c r="J3" s="7"/>
      <c r="K3" s="7"/>
      <c r="L3" s="7"/>
      <c r="M3" s="7"/>
      <c r="N3" s="7"/>
      <c r="O3" s="7"/>
      <c r="P3" s="7"/>
    </row>
    <row r="4" spans="1:17" ht="13.5" customHeight="1" thickBot="1">
      <c r="A4" s="77" t="s">
        <v>6</v>
      </c>
      <c r="B4" s="77" t="s">
        <v>7</v>
      </c>
      <c r="C4" s="77" t="s">
        <v>8</v>
      </c>
      <c r="D4" s="77" t="s">
        <v>9</v>
      </c>
      <c r="E4" s="85" t="s">
        <v>1</v>
      </c>
      <c r="F4" s="86"/>
      <c r="G4" s="89" t="s">
        <v>40</v>
      </c>
      <c r="H4" s="90"/>
      <c r="I4" s="90"/>
      <c r="J4" s="90"/>
      <c r="K4" s="90"/>
      <c r="L4" s="90"/>
      <c r="M4" s="90"/>
      <c r="N4" s="90"/>
      <c r="O4" s="90"/>
      <c r="P4" s="91"/>
      <c r="Q4" s="74" t="s">
        <v>10</v>
      </c>
    </row>
    <row r="5" spans="1:17" ht="13.5" customHeight="1" thickBot="1">
      <c r="A5" s="83"/>
      <c r="B5" s="80"/>
      <c r="C5" s="83"/>
      <c r="D5" s="80"/>
      <c r="E5" s="87"/>
      <c r="F5" s="88"/>
      <c r="G5" s="8" t="s">
        <v>2</v>
      </c>
      <c r="H5" s="9"/>
      <c r="I5" s="77" t="s">
        <v>11</v>
      </c>
      <c r="J5" s="77" t="s">
        <v>12</v>
      </c>
      <c r="K5" s="77" t="s">
        <v>13</v>
      </c>
      <c r="L5" s="77" t="s">
        <v>14</v>
      </c>
      <c r="M5" s="80" t="s">
        <v>15</v>
      </c>
      <c r="N5" s="77" t="s">
        <v>16</v>
      </c>
      <c r="O5" s="81" t="s">
        <v>17</v>
      </c>
      <c r="P5" s="74" t="s">
        <v>18</v>
      </c>
      <c r="Q5" s="75"/>
    </row>
    <row r="6" spans="1:17" ht="54" customHeight="1" thickBot="1">
      <c r="A6" s="84"/>
      <c r="B6" s="78"/>
      <c r="C6" s="84"/>
      <c r="D6" s="78"/>
      <c r="E6" s="10" t="s">
        <v>3</v>
      </c>
      <c r="F6" s="10" t="s">
        <v>4</v>
      </c>
      <c r="G6" s="11" t="s">
        <v>19</v>
      </c>
      <c r="H6" s="12" t="s">
        <v>20</v>
      </c>
      <c r="I6" s="78"/>
      <c r="J6" s="78"/>
      <c r="K6" s="79"/>
      <c r="L6" s="78"/>
      <c r="M6" s="78"/>
      <c r="N6" s="78"/>
      <c r="O6" s="82"/>
      <c r="P6" s="76"/>
      <c r="Q6" s="76"/>
    </row>
    <row r="7" spans="1:1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/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 t="s">
        <v>21</v>
      </c>
      <c r="P7" s="14">
        <v>15</v>
      </c>
      <c r="Q7" s="14">
        <v>16</v>
      </c>
    </row>
    <row r="8" spans="1:17" ht="15">
      <c r="A8" s="18" t="s">
        <v>23</v>
      </c>
      <c r="B8" s="19" t="s">
        <v>24</v>
      </c>
      <c r="C8" s="20">
        <v>20000</v>
      </c>
      <c r="D8" s="15" t="s">
        <v>25</v>
      </c>
      <c r="E8" s="15">
        <v>678.71</v>
      </c>
      <c r="F8" s="16">
        <v>30.44211508358339</v>
      </c>
      <c r="G8" s="72">
        <v>2006</v>
      </c>
      <c r="H8" s="73">
        <f>18630+95</f>
        <v>18725</v>
      </c>
      <c r="I8" s="17">
        <f>H8/100*F8</f>
        <v>5700.286049400989</v>
      </c>
      <c r="J8" s="15"/>
      <c r="K8" s="15"/>
      <c r="L8" s="15"/>
      <c r="M8" s="15"/>
      <c r="N8" s="15"/>
      <c r="O8" s="17">
        <f>I8-J8</f>
        <v>5700.286049400989</v>
      </c>
      <c r="P8" s="15"/>
      <c r="Q8" s="15"/>
    </row>
    <row r="9" spans="1:17" ht="15">
      <c r="A9" s="21"/>
      <c r="B9" s="21"/>
      <c r="C9" s="21"/>
      <c r="D9" s="15" t="s">
        <v>26</v>
      </c>
      <c r="E9" s="15">
        <v>1550.8</v>
      </c>
      <c r="F9" s="16">
        <v>69.5578849164166</v>
      </c>
      <c r="G9" s="72"/>
      <c r="H9" s="73"/>
      <c r="I9" s="17">
        <f>H8/100*F9</f>
        <v>13024.713950599007</v>
      </c>
      <c r="J9" s="15"/>
      <c r="K9" s="15"/>
      <c r="L9" s="15"/>
      <c r="M9" s="15"/>
      <c r="N9" s="15"/>
      <c r="O9" s="17">
        <f aca="true" t="shared" si="0" ref="O9:O17">I9-J9</f>
        <v>13024.713950599007</v>
      </c>
      <c r="P9" s="15"/>
      <c r="Q9" s="15"/>
    </row>
    <row r="10" spans="1:17" ht="15">
      <c r="A10" s="21"/>
      <c r="B10" s="21"/>
      <c r="C10" s="21"/>
      <c r="D10" s="15" t="s">
        <v>25</v>
      </c>
      <c r="E10" s="15">
        <v>678.71</v>
      </c>
      <c r="F10" s="16">
        <v>30.44211508358339</v>
      </c>
      <c r="G10" s="72">
        <v>2007</v>
      </c>
      <c r="H10" s="73">
        <v>20000</v>
      </c>
      <c r="I10" s="17">
        <f>H10/100*F10</f>
        <v>6088.423016716678</v>
      </c>
      <c r="J10" s="15"/>
      <c r="K10" s="15"/>
      <c r="L10" s="15"/>
      <c r="M10" s="15"/>
      <c r="N10" s="15"/>
      <c r="O10" s="17">
        <f t="shared" si="0"/>
        <v>6088.423016716678</v>
      </c>
      <c r="P10" s="15"/>
      <c r="Q10" s="15"/>
    </row>
    <row r="11" spans="1:17" ht="15">
      <c r="A11" s="21"/>
      <c r="B11" s="21"/>
      <c r="C11" s="21"/>
      <c r="D11" s="15" t="s">
        <v>26</v>
      </c>
      <c r="E11" s="15">
        <v>1550.8</v>
      </c>
      <c r="F11" s="16">
        <v>69.5578849164166</v>
      </c>
      <c r="G11" s="72"/>
      <c r="H11" s="73"/>
      <c r="I11" s="17">
        <f>H10/100*F11</f>
        <v>13911.57698328332</v>
      </c>
      <c r="J11" s="15"/>
      <c r="K11" s="15"/>
      <c r="L11" s="15"/>
      <c r="M11" s="15"/>
      <c r="N11" s="15"/>
      <c r="O11" s="17">
        <f t="shared" si="0"/>
        <v>13911.57698328332</v>
      </c>
      <c r="P11" s="15"/>
      <c r="Q11" s="15"/>
    </row>
    <row r="12" spans="1:17" ht="15">
      <c r="A12" s="21"/>
      <c r="B12" s="21"/>
      <c r="C12" s="21"/>
      <c r="D12" s="15" t="s">
        <v>25</v>
      </c>
      <c r="E12" s="15">
        <v>678.71</v>
      </c>
      <c r="F12" s="16">
        <v>30.44211508358339</v>
      </c>
      <c r="G12" s="72">
        <v>2008</v>
      </c>
      <c r="H12" s="73">
        <v>20000</v>
      </c>
      <c r="I12" s="17">
        <f>H12/100*F12</f>
        <v>6088.423016716678</v>
      </c>
      <c r="J12" s="15"/>
      <c r="K12" s="15"/>
      <c r="L12" s="15"/>
      <c r="M12" s="15"/>
      <c r="N12" s="15"/>
      <c r="O12" s="17">
        <f t="shared" si="0"/>
        <v>6088.423016716678</v>
      </c>
      <c r="P12" s="15"/>
      <c r="Q12" s="15"/>
    </row>
    <row r="13" spans="1:17" ht="15">
      <c r="A13" s="21"/>
      <c r="B13" s="21"/>
      <c r="C13" s="21"/>
      <c r="D13" s="15" t="s">
        <v>26</v>
      </c>
      <c r="E13" s="15">
        <v>1550.8</v>
      </c>
      <c r="F13" s="16">
        <v>69.5578849164166</v>
      </c>
      <c r="G13" s="72"/>
      <c r="H13" s="73"/>
      <c r="I13" s="17">
        <f>H12/100*F13</f>
        <v>13911.57698328332</v>
      </c>
      <c r="J13" s="15"/>
      <c r="K13" s="15"/>
      <c r="L13" s="15"/>
      <c r="M13" s="15"/>
      <c r="N13" s="15"/>
      <c r="O13" s="17">
        <f t="shared" si="0"/>
        <v>13911.57698328332</v>
      </c>
      <c r="P13" s="15"/>
      <c r="Q13" s="15"/>
    </row>
    <row r="14" spans="1:17" ht="15">
      <c r="A14" s="21"/>
      <c r="B14" s="21"/>
      <c r="C14" s="21"/>
      <c r="D14" s="15" t="s">
        <v>25</v>
      </c>
      <c r="E14" s="15">
        <v>678.71</v>
      </c>
      <c r="F14" s="16">
        <v>30.44211508358339</v>
      </c>
      <c r="G14" s="72">
        <v>2009</v>
      </c>
      <c r="H14" s="73">
        <v>20000</v>
      </c>
      <c r="I14" s="17">
        <f>H14/100*F14</f>
        <v>6088.423016716678</v>
      </c>
      <c r="J14" s="15"/>
      <c r="K14" s="15"/>
      <c r="L14" s="15"/>
      <c r="M14" s="15"/>
      <c r="N14" s="15"/>
      <c r="O14" s="17">
        <f t="shared" si="0"/>
        <v>6088.423016716678</v>
      </c>
      <c r="P14" s="15"/>
      <c r="Q14" s="15"/>
    </row>
    <row r="15" spans="1:17" ht="15">
      <c r="A15" s="21"/>
      <c r="B15" s="21"/>
      <c r="C15" s="21"/>
      <c r="D15" s="15" t="s">
        <v>26</v>
      </c>
      <c r="E15" s="15">
        <v>1550.8</v>
      </c>
      <c r="F15" s="16">
        <v>69.5578849164166</v>
      </c>
      <c r="G15" s="72"/>
      <c r="H15" s="73"/>
      <c r="I15" s="17">
        <f>H14/100*F15</f>
        <v>13911.57698328332</v>
      </c>
      <c r="J15" s="15"/>
      <c r="K15" s="15"/>
      <c r="L15" s="15"/>
      <c r="M15" s="15"/>
      <c r="N15" s="15"/>
      <c r="O15" s="17">
        <f t="shared" si="0"/>
        <v>13911.57698328332</v>
      </c>
      <c r="P15" s="15"/>
      <c r="Q15" s="15"/>
    </row>
    <row r="16" spans="1:17" ht="15">
      <c r="A16" s="21"/>
      <c r="B16" s="21"/>
      <c r="C16" s="21"/>
      <c r="D16" s="15" t="s">
        <v>25</v>
      </c>
      <c r="E16" s="15">
        <v>678.71</v>
      </c>
      <c r="F16" s="16">
        <v>30.44211508358339</v>
      </c>
      <c r="G16" s="72" t="s">
        <v>39</v>
      </c>
      <c r="H16" s="73">
        <v>4877</v>
      </c>
      <c r="I16" s="17">
        <f>H16/100*F16</f>
        <v>1484.6619526263619</v>
      </c>
      <c r="J16" s="15"/>
      <c r="K16" s="15"/>
      <c r="L16" s="15"/>
      <c r="M16" s="15"/>
      <c r="N16" s="15"/>
      <c r="O16" s="17">
        <f t="shared" si="0"/>
        <v>1484.6619526263619</v>
      </c>
      <c r="P16" s="15"/>
      <c r="Q16" s="15"/>
    </row>
    <row r="17" spans="1:17" ht="15">
      <c r="A17" s="21"/>
      <c r="B17" s="21"/>
      <c r="C17" s="21"/>
      <c r="D17" s="15" t="s">
        <v>26</v>
      </c>
      <c r="E17" s="15">
        <v>1550.8</v>
      </c>
      <c r="F17" s="16">
        <v>69.5578849164166</v>
      </c>
      <c r="G17" s="72"/>
      <c r="H17" s="73"/>
      <c r="I17" s="17">
        <f>H16/100*F17</f>
        <v>3392.338047373638</v>
      </c>
      <c r="J17" s="15"/>
      <c r="K17" s="15"/>
      <c r="L17" s="15"/>
      <c r="M17" s="15"/>
      <c r="N17" s="15"/>
      <c r="O17" s="17">
        <f t="shared" si="0"/>
        <v>3392.338047373638</v>
      </c>
      <c r="P17" s="15"/>
      <c r="Q17" s="15"/>
    </row>
    <row r="18" spans="1:17" ht="15">
      <c r="A18" s="22"/>
      <c r="B18" s="22"/>
      <c r="C18" s="22"/>
      <c r="D18" s="22" t="s">
        <v>27</v>
      </c>
      <c r="E18" s="22"/>
      <c r="F18" s="22"/>
      <c r="G18" s="22"/>
      <c r="H18" s="23">
        <f>SUM(H8:H17)</f>
        <v>83602</v>
      </c>
      <c r="I18" s="22"/>
      <c r="J18" s="22"/>
      <c r="K18" s="22"/>
      <c r="L18" s="22"/>
      <c r="M18" s="22"/>
      <c r="N18" s="22"/>
      <c r="O18" s="24">
        <f>SUM(O8:O17)</f>
        <v>83601.99999999999</v>
      </c>
      <c r="P18" s="22"/>
      <c r="Q18" s="22"/>
    </row>
    <row r="19" ht="15.75" thickBot="1"/>
    <row r="20" spans="3:12" ht="15">
      <c r="C20" s="41"/>
      <c r="D20" s="64" t="s">
        <v>29</v>
      </c>
      <c r="E20" s="60" t="s">
        <v>30</v>
      </c>
      <c r="F20" s="60"/>
      <c r="G20" s="66"/>
      <c r="H20" s="66"/>
      <c r="I20" s="68" t="s">
        <v>11</v>
      </c>
      <c r="J20" s="70" t="s">
        <v>12</v>
      </c>
      <c r="K20" s="60" t="s">
        <v>31</v>
      </c>
      <c r="L20" s="62" t="s">
        <v>32</v>
      </c>
    </row>
    <row r="21" spans="3:12" ht="15.75" thickBot="1">
      <c r="C21" s="41"/>
      <c r="D21" s="65"/>
      <c r="E21" s="31" t="s">
        <v>33</v>
      </c>
      <c r="F21" s="31" t="s">
        <v>4</v>
      </c>
      <c r="G21" s="67"/>
      <c r="H21" s="67"/>
      <c r="I21" s="69"/>
      <c r="J21" s="71"/>
      <c r="K21" s="61"/>
      <c r="L21" s="63"/>
    </row>
    <row r="22" spans="3:12" ht="15">
      <c r="C22" s="42"/>
      <c r="D22" s="43" t="s">
        <v>25</v>
      </c>
      <c r="E22" s="25">
        <v>678.71</v>
      </c>
      <c r="F22" s="26">
        <v>30.44211508358339</v>
      </c>
      <c r="G22" s="28"/>
      <c r="H22" s="29"/>
      <c r="I22" s="27">
        <f>SUM(I16,I14,I12,I10,I8)</f>
        <v>25450.217052177388</v>
      </c>
      <c r="J22" s="52"/>
      <c r="K22" s="52"/>
      <c r="L22" s="44">
        <f>SUM(O16,O14,O12,O10,O8)</f>
        <v>25450.217052177388</v>
      </c>
    </row>
    <row r="23" spans="3:12" ht="15.75" thickBot="1">
      <c r="C23" s="41"/>
      <c r="D23" s="45" t="s">
        <v>26</v>
      </c>
      <c r="E23" s="46">
        <v>1550.8</v>
      </c>
      <c r="F23" s="47">
        <v>69.5578849164166</v>
      </c>
      <c r="G23" s="48"/>
      <c r="H23" s="49"/>
      <c r="I23" s="50">
        <f>SUM(I17,I15,I13,I11,I9)</f>
        <v>58151.7829478226</v>
      </c>
      <c r="J23" s="50"/>
      <c r="K23" s="50"/>
      <c r="L23" s="51">
        <f>SUM(O17,O15,O13,O11,O9)</f>
        <v>58151.7829478226</v>
      </c>
    </row>
    <row r="28" ht="15">
      <c r="H28" s="59"/>
    </row>
  </sheetData>
  <sheetProtection/>
  <mergeCells count="33">
    <mergeCell ref="A4:A6"/>
    <mergeCell ref="B4:B6"/>
    <mergeCell ref="C4:C6"/>
    <mergeCell ref="D4:D6"/>
    <mergeCell ref="E4:F5"/>
    <mergeCell ref="G4:P4"/>
    <mergeCell ref="Q4:Q6"/>
    <mergeCell ref="I5:I6"/>
    <mergeCell ref="J5:J6"/>
    <mergeCell ref="K5:K6"/>
    <mergeCell ref="L5:L6"/>
    <mergeCell ref="M5:M6"/>
    <mergeCell ref="N5:N6"/>
    <mergeCell ref="O5:O6"/>
    <mergeCell ref="P5:P6"/>
    <mergeCell ref="G14:G15"/>
    <mergeCell ref="H14:H15"/>
    <mergeCell ref="G16:G17"/>
    <mergeCell ref="H16:H17"/>
    <mergeCell ref="G8:G9"/>
    <mergeCell ref="H8:H9"/>
    <mergeCell ref="G10:G11"/>
    <mergeCell ref="H10:H11"/>
    <mergeCell ref="G12:G13"/>
    <mergeCell ref="H12:H13"/>
    <mergeCell ref="K20:K21"/>
    <mergeCell ref="L20:L21"/>
    <mergeCell ref="D20:D21"/>
    <mergeCell ref="E20:F20"/>
    <mergeCell ref="G20:G21"/>
    <mergeCell ref="H20:H21"/>
    <mergeCell ref="I20:I21"/>
    <mergeCell ref="J20:J21"/>
  </mergeCells>
  <printOptions/>
  <pageMargins left="1.45" right="0.7" top="0.75" bottom="0.75" header="0.3" footer="0.3"/>
  <pageSetup fitToHeight="0" fitToWidth="1" horizontalDpi="600" verticalDpi="600" orientation="landscape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8.8515625" style="0" customWidth="1"/>
    <col min="2" max="5" width="17.00390625" style="0" customWidth="1"/>
    <col min="6" max="6" width="17.28125" style="0" customWidth="1"/>
    <col min="7" max="7" width="13.8515625" style="0" customWidth="1"/>
    <col min="8" max="8" width="16.7109375" style="0" customWidth="1"/>
    <col min="9" max="9" width="13.57421875" style="0" customWidth="1"/>
    <col min="10" max="10" width="15.421875" style="0" customWidth="1"/>
    <col min="11" max="11" width="14.00390625" style="0" customWidth="1"/>
  </cols>
  <sheetData>
    <row r="1" spans="1:11" ht="15.75">
      <c r="A1" s="30" t="s">
        <v>37</v>
      </c>
      <c r="K1" t="s">
        <v>38</v>
      </c>
    </row>
    <row r="3" ht="15.75" thickBot="1">
      <c r="A3" s="53" t="s">
        <v>44</v>
      </c>
    </row>
    <row r="4" spans="1:11" ht="36.75" customHeight="1">
      <c r="A4" s="64" t="s">
        <v>28</v>
      </c>
      <c r="B4" s="66" t="s">
        <v>34</v>
      </c>
      <c r="C4" s="98" t="s">
        <v>42</v>
      </c>
      <c r="D4" s="98" t="s">
        <v>43</v>
      </c>
      <c r="E4" s="66" t="s">
        <v>29</v>
      </c>
      <c r="F4" s="60" t="s">
        <v>30</v>
      </c>
      <c r="G4" s="60"/>
      <c r="H4" s="68" t="s">
        <v>36</v>
      </c>
      <c r="I4" s="70" t="s">
        <v>12</v>
      </c>
      <c r="J4" s="60" t="s">
        <v>31</v>
      </c>
      <c r="K4" s="62" t="s">
        <v>32</v>
      </c>
    </row>
    <row r="5" spans="1:11" ht="15.75" thickBot="1">
      <c r="A5" s="65"/>
      <c r="B5" s="67"/>
      <c r="C5" s="99"/>
      <c r="D5" s="99"/>
      <c r="E5" s="67"/>
      <c r="F5" s="31" t="s">
        <v>33</v>
      </c>
      <c r="G5" s="31" t="s">
        <v>4</v>
      </c>
      <c r="H5" s="69"/>
      <c r="I5" s="71"/>
      <c r="J5" s="61"/>
      <c r="K5" s="63"/>
    </row>
    <row r="6" spans="1:11" ht="22.5" customHeight="1">
      <c r="A6" s="96">
        <v>1</v>
      </c>
      <c r="B6" s="94" t="s">
        <v>35</v>
      </c>
      <c r="C6" s="92" t="s">
        <v>24</v>
      </c>
      <c r="D6" s="92" t="s">
        <v>41</v>
      </c>
      <c r="E6" s="54" t="s">
        <v>25</v>
      </c>
      <c r="F6" s="54">
        <v>678.71</v>
      </c>
      <c r="G6" s="55">
        <v>30.44211508358339</v>
      </c>
      <c r="H6" s="56">
        <v>25450.217052177388</v>
      </c>
      <c r="I6" s="56">
        <v>0</v>
      </c>
      <c r="J6" s="56">
        <v>0</v>
      </c>
      <c r="K6" s="57">
        <f>H6-I6-J6</f>
        <v>25450.217052177388</v>
      </c>
    </row>
    <row r="7" spans="1:11" ht="22.5" customHeight="1">
      <c r="A7" s="97"/>
      <c r="B7" s="95"/>
      <c r="C7" s="93"/>
      <c r="D7" s="93"/>
      <c r="E7" s="32" t="s">
        <v>26</v>
      </c>
      <c r="F7" s="32">
        <v>1550.8</v>
      </c>
      <c r="G7" s="33">
        <v>69.5578849164166</v>
      </c>
      <c r="H7" s="34">
        <v>58151.782947822605</v>
      </c>
      <c r="I7" s="34">
        <v>0</v>
      </c>
      <c r="J7" s="34">
        <v>0</v>
      </c>
      <c r="K7" s="35">
        <f>H7-I7-J7</f>
        <v>58151.782947822605</v>
      </c>
    </row>
    <row r="8" spans="1:11" ht="15.75" thickBot="1">
      <c r="A8" s="36"/>
      <c r="B8" s="37" t="s">
        <v>27</v>
      </c>
      <c r="C8" s="37"/>
      <c r="D8" s="37"/>
      <c r="E8" s="38"/>
      <c r="F8" s="38"/>
      <c r="G8" s="38"/>
      <c r="H8" s="39">
        <f>SUM(H6:H7)</f>
        <v>83602</v>
      </c>
      <c r="I8" s="39">
        <f>SUM(I6:I7)</f>
        <v>0</v>
      </c>
      <c r="J8" s="39">
        <f>SUM(J6:J7)</f>
        <v>0</v>
      </c>
      <c r="K8" s="40">
        <f>SUM(K6:K7)</f>
        <v>83602</v>
      </c>
    </row>
    <row r="10" ht="15">
      <c r="H10" s="58"/>
    </row>
    <row r="11" ht="15">
      <c r="H11" s="58"/>
    </row>
  </sheetData>
  <sheetProtection/>
  <mergeCells count="14">
    <mergeCell ref="K4:K5"/>
    <mergeCell ref="A4:A5"/>
    <mergeCell ref="B4:B5"/>
    <mergeCell ref="E4:E5"/>
    <mergeCell ref="F4:G4"/>
    <mergeCell ref="H4:H5"/>
    <mergeCell ref="C4:C5"/>
    <mergeCell ref="D4:D5"/>
    <mergeCell ref="C6:C7"/>
    <mergeCell ref="D6:D7"/>
    <mergeCell ref="B6:B7"/>
    <mergeCell ref="A6:A7"/>
    <mergeCell ref="I4:I5"/>
    <mergeCell ref="J4:J5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</dc:creator>
  <cp:keywords/>
  <dc:description/>
  <cp:lastModifiedBy>Khurram</cp:lastModifiedBy>
  <cp:lastPrinted>2018-12-10T06:11:53Z</cp:lastPrinted>
  <dcterms:created xsi:type="dcterms:W3CDTF">2013-09-17T05:11:34Z</dcterms:created>
  <dcterms:modified xsi:type="dcterms:W3CDTF">2019-09-19T07:08:54Z</dcterms:modified>
  <cp:category/>
  <cp:version/>
  <cp:contentType/>
  <cp:contentStatus/>
</cp:coreProperties>
</file>