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GPC\Shamsher\Social Welfare\SW 2019\SW 2019\"/>
    </mc:Choice>
  </mc:AlternateContent>
  <bookViews>
    <workbookView xWindow="10890" yWindow="60" windowWidth="15195" windowHeight="9150" tabRatio="810"/>
  </bookViews>
  <sheets>
    <sheet name="Projectwise Detail" sheetId="1" r:id="rId1"/>
    <sheet name="Distt.Wise" sheetId="11" r:id="rId2"/>
  </sheets>
  <definedNames>
    <definedName name="_xlnm.Print_Area" localSheetId="0">'Projectwise Detail'!$A$1:$S$20</definedName>
  </definedNames>
  <calcPr calcId="152511"/>
</workbook>
</file>

<file path=xl/calcChain.xml><?xml version="1.0" encoding="utf-8"?>
<calcChain xmlns="http://schemas.openxmlformats.org/spreadsheetml/2006/main">
  <c r="K20" i="1" l="1"/>
  <c r="I20" i="1"/>
  <c r="G20" i="1"/>
  <c r="Q14" i="1"/>
  <c r="Q13" i="1"/>
  <c r="Q15" i="1" s="1"/>
  <c r="Q12" i="1"/>
  <c r="I15" i="1"/>
  <c r="J15" i="1"/>
  <c r="K15" i="1"/>
  <c r="H15" i="1"/>
  <c r="Q9" i="1" l="1"/>
  <c r="I7" i="11" l="1"/>
  <c r="J7" i="11"/>
  <c r="H7" i="11"/>
  <c r="Q10" i="1"/>
  <c r="Q11" i="1"/>
  <c r="H20" i="1" l="1"/>
  <c r="K6" i="11" l="1"/>
  <c r="K7" i="11" s="1"/>
</calcChain>
</file>

<file path=xl/sharedStrings.xml><?xml version="1.0" encoding="utf-8"?>
<sst xmlns="http://schemas.openxmlformats.org/spreadsheetml/2006/main" count="75" uniqueCount="53">
  <si>
    <t>Year</t>
  </si>
  <si>
    <t>Social Welfare Obligation year wise</t>
  </si>
  <si>
    <t>US$</t>
  </si>
  <si>
    <t>Amount spent US$</t>
  </si>
  <si>
    <t>Name of village/Goth</t>
  </si>
  <si>
    <t>Name and designation of who endorsed the scheme</t>
  </si>
  <si>
    <t>To whom scheme handed over after completion</t>
  </si>
  <si>
    <t>Reason for Un-discharged obligations</t>
  </si>
  <si>
    <t>Exploration Licence(EL)(Name &amp; No.) &amp; Development Lease (DL) (Name &amp; Number)</t>
  </si>
  <si>
    <t>District wise area &amp; percentage</t>
  </si>
  <si>
    <t>Area</t>
  </si>
  <si>
    <t>%age</t>
  </si>
  <si>
    <t>SCOIAL WELFARE OBLIGATIONS</t>
  </si>
  <si>
    <t>Districts falling in the Licence/ Lease Area</t>
  </si>
  <si>
    <t xml:space="preserve">Date of Grant/Expiry or continuous with Expiry </t>
  </si>
  <si>
    <t>Annual obligation as per PCA (Attach relevant Articles) US$</t>
  </si>
  <si>
    <t>District wise share</t>
  </si>
  <si>
    <t>Name of schemes with description (completed/under completion/planned)</t>
  </si>
  <si>
    <t>Amount over spent/ under spent</t>
  </si>
  <si>
    <t>Audit Certificates for schemes</t>
  </si>
  <si>
    <t>100</t>
  </si>
  <si>
    <t>Company Name</t>
  </si>
  <si>
    <t>Total</t>
  </si>
  <si>
    <t>S.No.</t>
  </si>
  <si>
    <t>Balance</t>
  </si>
  <si>
    <t>Districts</t>
  </si>
  <si>
    <t>Block</t>
  </si>
  <si>
    <t>Amount Deposited US$</t>
  </si>
  <si>
    <t xml:space="preserve">Area </t>
  </si>
  <si>
    <t>%</t>
  </si>
  <si>
    <t>District wise share US$</t>
  </si>
  <si>
    <t>Note: Overspent obligation has not been added in total outstanding obligations.</t>
  </si>
  <si>
    <t>Grant Date</t>
  </si>
  <si>
    <t>Rlq.Date</t>
  </si>
  <si>
    <t>Amount spent US $</t>
  </si>
  <si>
    <t>Amoun spent through deposited US$</t>
  </si>
  <si>
    <t>Amount spent through deposited US$</t>
  </si>
  <si>
    <t>A</t>
  </si>
  <si>
    <t>B</t>
  </si>
  <si>
    <t>C</t>
  </si>
  <si>
    <t>D</t>
  </si>
  <si>
    <t>E=A-B-C</t>
  </si>
  <si>
    <t>17 =(9-10-11)</t>
  </si>
  <si>
    <t>3370-15 (Karak North)</t>
  </si>
  <si>
    <t>25-08-2014</t>
  </si>
  <si>
    <t>Karak</t>
  </si>
  <si>
    <t>Tallahassee</t>
  </si>
  <si>
    <t>Karak North</t>
  </si>
  <si>
    <t>Social Welfare Obligations of Tallahassee</t>
  </si>
  <si>
    <t>Year wise Obligation Position on Social welfare amd Production Bonus Scheme Since Inception to December 31, 2018</t>
  </si>
  <si>
    <t>25-08-2014 / 24-08-2019</t>
  </si>
  <si>
    <t>24-08-2019</t>
  </si>
  <si>
    <t>up to 31st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</si>
</sst>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10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/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Continuous" wrapText="1"/>
    </xf>
    <xf numFmtId="3" fontId="1" fillId="0" borderId="8" xfId="0" applyNumberFormat="1" applyFont="1" applyBorder="1" applyAlignment="1">
      <alignment vertical="center" wrapText="1"/>
    </xf>
    <xf numFmtId="3" fontId="1" fillId="0" borderId="8" xfId="0" quotePrefix="1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Continuous" vertical="center" wrapText="1"/>
    </xf>
    <xf numFmtId="37" fontId="1" fillId="0" borderId="8" xfId="0" applyNumberFormat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/>
    </xf>
    <xf numFmtId="0" fontId="8" fillId="2" borderId="8" xfId="0" applyFont="1" applyFill="1" applyBorder="1"/>
    <xf numFmtId="0" fontId="8" fillId="2" borderId="8" xfId="0" applyFont="1" applyFill="1" applyBorder="1" applyAlignment="1">
      <alignment horizontal="center"/>
    </xf>
    <xf numFmtId="3" fontId="8" fillId="2" borderId="8" xfId="0" applyNumberFormat="1" applyFont="1" applyFill="1" applyBorder="1"/>
    <xf numFmtId="37" fontId="8" fillId="2" borderId="8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4" fontId="1" fillId="0" borderId="8" xfId="0" applyNumberFormat="1" applyFont="1" applyBorder="1" applyAlignment="1">
      <alignment vertical="center" wrapText="1"/>
    </xf>
    <xf numFmtId="0" fontId="13" fillId="0" borderId="0" xfId="0" applyFont="1" applyFill="1"/>
    <xf numFmtId="0" fontId="6" fillId="0" borderId="0" xfId="0" applyFont="1" applyFill="1"/>
    <xf numFmtId="0" fontId="0" fillId="0" borderId="0" xfId="0" applyFill="1"/>
    <xf numFmtId="43" fontId="0" fillId="0" borderId="0" xfId="1" applyFont="1" applyFill="1"/>
    <xf numFmtId="164" fontId="0" fillId="0" borderId="0" xfId="1" applyNumberFormat="1" applyFont="1" applyFill="1"/>
    <xf numFmtId="0" fontId="7" fillId="0" borderId="0" xfId="0" applyFont="1" applyFill="1"/>
    <xf numFmtId="0" fontId="8" fillId="0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3" fontId="8" fillId="0" borderId="13" xfId="1" applyFont="1" applyBorder="1" applyAlignment="1">
      <alignment horizontal="center" vertical="center" wrapText="1"/>
    </xf>
    <xf numFmtId="164" fontId="8" fillId="0" borderId="13" xfId="1" applyNumberFormat="1" applyFont="1" applyBorder="1" applyAlignment="1">
      <alignment horizontal="center" vertical="center" wrapText="1"/>
    </xf>
    <xf numFmtId="164" fontId="8" fillId="0" borderId="8" xfId="1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7" fillId="0" borderId="13" xfId="2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43" fontId="8" fillId="0" borderId="8" xfId="1" applyFont="1" applyBorder="1" applyAlignment="1">
      <alignment horizontal="center" vertical="center" wrapText="1"/>
    </xf>
    <xf numFmtId="37" fontId="8" fillId="0" borderId="32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quotePrefix="1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/>
    </xf>
    <xf numFmtId="43" fontId="0" fillId="0" borderId="0" xfId="0" applyNumberFormat="1" applyFill="1"/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vertical="center" wrapText="1"/>
    </xf>
    <xf numFmtId="14" fontId="9" fillId="0" borderId="8" xfId="0" applyNumberFormat="1" applyFont="1" applyBorder="1" applyAlignment="1" applyProtection="1">
      <alignment horizontal="center" vertical="center" wrapText="1"/>
      <protection locked="0"/>
    </xf>
    <xf numFmtId="1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8" xfId="0" applyNumberFormat="1" applyFont="1" applyFill="1" applyBorder="1" applyAlignment="1">
      <alignment vertical="center" wrapText="1"/>
    </xf>
    <xf numFmtId="2" fontId="7" fillId="0" borderId="8" xfId="0" quotePrefix="1" applyNumberFormat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vertical="center"/>
    </xf>
    <xf numFmtId="0" fontId="10" fillId="0" borderId="8" xfId="0" applyFont="1" applyFill="1" applyBorder="1"/>
    <xf numFmtId="0" fontId="12" fillId="0" borderId="8" xfId="0" applyFont="1" applyFill="1" applyBorder="1" applyAlignment="1">
      <alignment horizontal="center" vertical="center"/>
    </xf>
    <xf numFmtId="0" fontId="0" fillId="0" borderId="8" xfId="0" applyFill="1" applyBorder="1"/>
    <xf numFmtId="164" fontId="7" fillId="0" borderId="8" xfId="1" applyNumberFormat="1" applyFont="1" applyFill="1" applyBorder="1"/>
    <xf numFmtId="164" fontId="12" fillId="0" borderId="8" xfId="1" applyNumberFormat="1" applyFont="1" applyFill="1" applyBorder="1" applyAlignment="1">
      <alignment vertical="center"/>
    </xf>
    <xf numFmtId="164" fontId="7" fillId="0" borderId="8" xfId="1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7" fillId="0" borderId="29" xfId="2" applyNumberFormat="1" applyFont="1" applyBorder="1" applyAlignment="1">
      <alignment horizontal="center" vertical="center" wrapText="1"/>
    </xf>
    <xf numFmtId="164" fontId="7" fillId="0" borderId="25" xfId="2" applyNumberFormat="1" applyFont="1" applyBorder="1" applyAlignment="1">
      <alignment horizontal="center" vertical="center" wrapText="1"/>
    </xf>
    <xf numFmtId="164" fontId="7" fillId="0" borderId="26" xfId="2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5" fillId="0" borderId="0" xfId="0" applyFont="1" applyAlignment="1">
      <alignment horizontal="right"/>
    </xf>
    <xf numFmtId="164" fontId="7" fillId="0" borderId="30" xfId="2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4" fontId="7" fillId="0" borderId="17" xfId="2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3" fontId="8" fillId="0" borderId="13" xfId="1" applyFont="1" applyFill="1" applyBorder="1" applyAlignment="1">
      <alignment horizontal="center" vertical="center" wrapText="1"/>
    </xf>
    <xf numFmtId="43" fontId="8" fillId="0" borderId="9" xfId="1" applyFont="1" applyFill="1" applyBorder="1" applyAlignment="1">
      <alignment horizontal="center" vertical="center" wrapText="1"/>
    </xf>
    <xf numFmtId="164" fontId="8" fillId="0" borderId="13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0"/>
  <sheetViews>
    <sheetView showGridLines="0" tabSelected="1" view="pageBreakPreview" zoomScale="70" zoomScaleNormal="100" zoomScaleSheetLayoutView="70" workbookViewId="0">
      <selection activeCell="J8" sqref="J8"/>
    </sheetView>
  </sheetViews>
  <sheetFormatPr defaultRowHeight="12.75" x14ac:dyDescent="0.2"/>
  <cols>
    <col min="1" max="1" width="20.85546875" customWidth="1"/>
    <col min="2" max="2" width="18.28515625" customWidth="1"/>
    <col min="3" max="3" width="17" style="4" customWidth="1"/>
    <col min="4" max="4" width="12" customWidth="1"/>
    <col min="5" max="5" width="11.28515625" customWidth="1"/>
    <col min="6" max="6" width="10.85546875" customWidth="1"/>
    <col min="7" max="7" width="12.7109375" customWidth="1"/>
    <col min="8" max="8" width="12" customWidth="1"/>
    <col min="9" max="9" width="14" customWidth="1"/>
    <col min="10" max="10" width="18.140625" customWidth="1"/>
    <col min="11" max="12" width="12.7109375" customWidth="1"/>
    <col min="13" max="13" width="38" customWidth="1"/>
    <col min="14" max="14" width="12.85546875" customWidth="1"/>
    <col min="15" max="15" width="14.42578125" customWidth="1"/>
    <col min="16" max="16" width="18" customWidth="1"/>
    <col min="17" max="17" width="13.42578125" customWidth="1"/>
    <col min="18" max="18" width="13" customWidth="1"/>
    <col min="19" max="19" width="15" customWidth="1"/>
  </cols>
  <sheetData>
    <row r="2" spans="1:19" ht="20.25" x14ac:dyDescent="0.3">
      <c r="B2" s="1"/>
      <c r="C2" s="2"/>
      <c r="D2" s="1"/>
      <c r="E2" s="1"/>
      <c r="F2" s="1"/>
      <c r="G2" s="1"/>
      <c r="H2" s="5" t="s">
        <v>12</v>
      </c>
      <c r="Q2" s="86"/>
      <c r="R2" s="86"/>
      <c r="S2" s="86"/>
    </row>
    <row r="3" spans="1:19" ht="21" thickBot="1" x14ac:dyDescent="0.35">
      <c r="B3" s="18" t="s">
        <v>21</v>
      </c>
      <c r="C3" s="19" t="s">
        <v>46</v>
      </c>
      <c r="D3" s="1"/>
      <c r="E3" s="1"/>
      <c r="F3" s="1"/>
      <c r="G3" s="1"/>
    </row>
    <row r="4" spans="1:19" ht="21.75" thickTop="1" thickBot="1" x14ac:dyDescent="0.35">
      <c r="B4" s="1"/>
      <c r="C4" s="2"/>
      <c r="D4" s="1"/>
      <c r="E4" s="1"/>
      <c r="F4" s="1"/>
      <c r="G4" s="83" t="s">
        <v>49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</row>
    <row r="5" spans="1:19" ht="27" customHeight="1" x14ac:dyDescent="0.2">
      <c r="A5" s="73" t="s">
        <v>8</v>
      </c>
      <c r="B5" s="73" t="s">
        <v>14</v>
      </c>
      <c r="C5" s="73" t="s">
        <v>15</v>
      </c>
      <c r="D5" s="73" t="s">
        <v>13</v>
      </c>
      <c r="E5" s="76" t="s">
        <v>9</v>
      </c>
      <c r="F5" s="77"/>
      <c r="G5" s="73" t="s">
        <v>1</v>
      </c>
      <c r="H5" s="73"/>
      <c r="I5" s="73" t="s">
        <v>16</v>
      </c>
      <c r="J5" s="80" t="s">
        <v>34</v>
      </c>
      <c r="K5" s="87" t="s">
        <v>27</v>
      </c>
      <c r="L5" s="90" t="s">
        <v>36</v>
      </c>
      <c r="M5" s="73" t="s">
        <v>17</v>
      </c>
      <c r="N5" s="73" t="s">
        <v>4</v>
      </c>
      <c r="O5" s="73" t="s">
        <v>5</v>
      </c>
      <c r="P5" s="73" t="s">
        <v>6</v>
      </c>
      <c r="Q5" s="73" t="s">
        <v>18</v>
      </c>
      <c r="R5" s="73" t="s">
        <v>7</v>
      </c>
      <c r="S5" s="73" t="s">
        <v>19</v>
      </c>
    </row>
    <row r="6" spans="1:19" ht="21" customHeight="1" thickBot="1" x14ac:dyDescent="0.25">
      <c r="A6" s="74"/>
      <c r="B6" s="74"/>
      <c r="C6" s="74"/>
      <c r="D6" s="74"/>
      <c r="E6" s="78"/>
      <c r="F6" s="79"/>
      <c r="G6" s="75"/>
      <c r="H6" s="75"/>
      <c r="I6" s="74"/>
      <c r="J6" s="81"/>
      <c r="K6" s="88"/>
      <c r="L6" s="91"/>
      <c r="M6" s="74"/>
      <c r="N6" s="74"/>
      <c r="O6" s="74"/>
      <c r="P6" s="74"/>
      <c r="Q6" s="74"/>
      <c r="R6" s="74"/>
      <c r="S6" s="74"/>
    </row>
    <row r="7" spans="1:19" ht="46.5" customHeight="1" thickBot="1" x14ac:dyDescent="0.3">
      <c r="A7" s="75"/>
      <c r="B7" s="75"/>
      <c r="C7" s="75"/>
      <c r="D7" s="75"/>
      <c r="E7" s="31" t="s">
        <v>10</v>
      </c>
      <c r="F7" s="31" t="s">
        <v>11</v>
      </c>
      <c r="G7" s="28" t="s">
        <v>0</v>
      </c>
      <c r="H7" s="28" t="s">
        <v>2</v>
      </c>
      <c r="I7" s="75"/>
      <c r="J7" s="82"/>
      <c r="K7" s="89"/>
      <c r="L7" s="92"/>
      <c r="M7" s="75"/>
      <c r="N7" s="75"/>
      <c r="O7" s="75"/>
      <c r="P7" s="75"/>
      <c r="Q7" s="75"/>
      <c r="R7" s="75"/>
      <c r="S7" s="75"/>
    </row>
    <row r="8" spans="1:19" ht="33.75" customHeight="1" x14ac:dyDescent="0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 t="s">
        <v>42</v>
      </c>
      <c r="R8" s="29">
        <v>18</v>
      </c>
      <c r="S8" s="30">
        <v>19</v>
      </c>
    </row>
    <row r="9" spans="1:19" ht="33" customHeight="1" x14ac:dyDescent="0.25">
      <c r="A9" s="6" t="s">
        <v>43</v>
      </c>
      <c r="B9" s="7" t="s">
        <v>50</v>
      </c>
      <c r="C9" s="47">
        <v>30000</v>
      </c>
      <c r="D9" s="8" t="s">
        <v>45</v>
      </c>
      <c r="E9" s="20">
        <v>99.14</v>
      </c>
      <c r="F9" s="9" t="s">
        <v>20</v>
      </c>
      <c r="G9" s="49">
        <v>2014</v>
      </c>
      <c r="H9" s="10">
        <v>10565</v>
      </c>
      <c r="I9" s="10">
        <v>10565</v>
      </c>
      <c r="J9" s="50"/>
      <c r="K9" s="50"/>
      <c r="L9" s="50"/>
      <c r="M9" s="48"/>
      <c r="N9" s="49"/>
      <c r="O9" s="49"/>
      <c r="P9" s="11"/>
      <c r="Q9" s="12">
        <f>I9-J9</f>
        <v>10565</v>
      </c>
      <c r="R9" s="47"/>
      <c r="S9" s="49"/>
    </row>
    <row r="10" spans="1:19" ht="33" customHeight="1" x14ac:dyDescent="0.25">
      <c r="A10" s="6"/>
      <c r="B10" s="7"/>
      <c r="C10" s="51">
        <v>30000</v>
      </c>
      <c r="D10" s="8" t="s">
        <v>45</v>
      </c>
      <c r="E10" s="20">
        <v>99.14</v>
      </c>
      <c r="F10" s="9" t="s">
        <v>20</v>
      </c>
      <c r="G10" s="53">
        <v>2015</v>
      </c>
      <c r="H10" s="10">
        <v>30000</v>
      </c>
      <c r="I10" s="10">
        <v>30000</v>
      </c>
      <c r="J10" s="54"/>
      <c r="K10" s="54"/>
      <c r="L10" s="54"/>
      <c r="M10" s="52"/>
      <c r="N10" s="53"/>
      <c r="O10" s="53"/>
      <c r="P10" s="11"/>
      <c r="Q10" s="12">
        <f t="shared" ref="Q10:Q11" si="0">I10-J10</f>
        <v>30000</v>
      </c>
      <c r="R10" s="51"/>
      <c r="S10" s="53"/>
    </row>
    <row r="11" spans="1:19" ht="33" customHeight="1" x14ac:dyDescent="0.25">
      <c r="A11" s="6"/>
      <c r="B11" s="7"/>
      <c r="C11" s="51">
        <v>30000</v>
      </c>
      <c r="D11" s="8" t="s">
        <v>45</v>
      </c>
      <c r="E11" s="20">
        <v>99.14</v>
      </c>
      <c r="F11" s="9" t="s">
        <v>20</v>
      </c>
      <c r="G11" s="53">
        <v>2016</v>
      </c>
      <c r="H11" s="10">
        <v>30000</v>
      </c>
      <c r="I11" s="10">
        <v>30000</v>
      </c>
      <c r="J11" s="54"/>
      <c r="K11" s="54"/>
      <c r="L11" s="54"/>
      <c r="M11" s="52"/>
      <c r="N11" s="53"/>
      <c r="O11" s="53"/>
      <c r="P11" s="11"/>
      <c r="Q11" s="12">
        <f t="shared" si="0"/>
        <v>30000</v>
      </c>
      <c r="R11" s="51"/>
      <c r="S11" s="53"/>
    </row>
    <row r="12" spans="1:19" ht="33" customHeight="1" x14ac:dyDescent="0.25">
      <c r="A12" s="6"/>
      <c r="B12" s="7"/>
      <c r="C12" s="51">
        <v>30000</v>
      </c>
      <c r="D12" s="8" t="s">
        <v>45</v>
      </c>
      <c r="E12" s="20">
        <v>99.14</v>
      </c>
      <c r="F12" s="9" t="s">
        <v>20</v>
      </c>
      <c r="G12" s="53">
        <v>2017</v>
      </c>
      <c r="H12" s="10">
        <v>30000</v>
      </c>
      <c r="I12" s="10">
        <v>30000</v>
      </c>
      <c r="J12" s="54"/>
      <c r="K12" s="54"/>
      <c r="L12" s="54"/>
      <c r="M12" s="52"/>
      <c r="N12" s="53"/>
      <c r="O12" s="53"/>
      <c r="P12" s="11"/>
      <c r="Q12" s="12">
        <f>I12-J12-K12</f>
        <v>30000</v>
      </c>
      <c r="R12" s="51"/>
      <c r="S12" s="53"/>
    </row>
    <row r="13" spans="1:19" ht="33" customHeight="1" x14ac:dyDescent="0.25">
      <c r="A13" s="6"/>
      <c r="B13" s="7"/>
      <c r="C13" s="51">
        <v>30000</v>
      </c>
      <c r="D13" s="8" t="s">
        <v>45</v>
      </c>
      <c r="E13" s="20">
        <v>99.14</v>
      </c>
      <c r="F13" s="9" t="s">
        <v>20</v>
      </c>
      <c r="G13" s="53">
        <v>2018</v>
      </c>
      <c r="H13" s="10">
        <v>30000</v>
      </c>
      <c r="I13" s="10">
        <v>30000</v>
      </c>
      <c r="J13" s="54"/>
      <c r="K13" s="54"/>
      <c r="L13" s="54"/>
      <c r="M13" s="52"/>
      <c r="N13" s="53"/>
      <c r="O13" s="53"/>
      <c r="P13" s="11"/>
      <c r="Q13" s="12">
        <f t="shared" ref="Q13" si="1">I13-J13-K13</f>
        <v>30000</v>
      </c>
      <c r="R13" s="51"/>
      <c r="S13" s="53"/>
    </row>
    <row r="14" spans="1:19" ht="33" customHeight="1" x14ac:dyDescent="0.25">
      <c r="A14" s="6"/>
      <c r="B14" s="7"/>
      <c r="C14" s="51">
        <v>30000</v>
      </c>
      <c r="D14" s="8" t="s">
        <v>45</v>
      </c>
      <c r="E14" s="20">
        <v>99.14</v>
      </c>
      <c r="F14" s="9" t="s">
        <v>20</v>
      </c>
      <c r="G14" s="53">
        <v>2019</v>
      </c>
      <c r="H14" s="10">
        <v>19435</v>
      </c>
      <c r="I14" s="10">
        <v>19435</v>
      </c>
      <c r="J14" s="54"/>
      <c r="K14" s="54">
        <v>69060</v>
      </c>
      <c r="L14" s="54"/>
      <c r="M14" s="52"/>
      <c r="N14" s="53"/>
      <c r="O14" s="53"/>
      <c r="P14" s="11"/>
      <c r="Q14" s="12">
        <f>I14-J14-K14</f>
        <v>-49625</v>
      </c>
      <c r="R14" s="51"/>
      <c r="S14" s="53"/>
    </row>
    <row r="15" spans="1:19" ht="33" customHeight="1" x14ac:dyDescent="0.25">
      <c r="A15" s="13"/>
      <c r="B15" s="14"/>
      <c r="C15" s="15"/>
      <c r="D15" s="14"/>
      <c r="E15" s="14"/>
      <c r="F15" s="14"/>
      <c r="G15" s="14"/>
      <c r="H15" s="16">
        <f>SUM(H9:H14)</f>
        <v>150000</v>
      </c>
      <c r="I15" s="16">
        <f t="shared" ref="I15:K15" si="2">SUM(I9:I14)</f>
        <v>150000</v>
      </c>
      <c r="J15" s="16">
        <f t="shared" si="2"/>
        <v>0</v>
      </c>
      <c r="K15" s="16">
        <f t="shared" si="2"/>
        <v>69060</v>
      </c>
      <c r="L15" s="16"/>
      <c r="M15" s="14"/>
      <c r="N15" s="14"/>
      <c r="O15" s="14"/>
      <c r="P15" s="14"/>
      <c r="Q15" s="17">
        <f>SUM(Q9:Q14)</f>
        <v>80940</v>
      </c>
      <c r="R15" s="14"/>
      <c r="S15" s="14"/>
    </row>
    <row r="16" spans="1:19" x14ac:dyDescent="0.2">
      <c r="H16" s="3"/>
      <c r="I16" s="3"/>
      <c r="J16" s="3"/>
      <c r="K16" s="3"/>
      <c r="L16" s="3"/>
      <c r="Q16" s="3"/>
    </row>
    <row r="17" spans="4:13" ht="13.5" thickBot="1" x14ac:dyDescent="0.25"/>
    <row r="18" spans="4:13" ht="45" x14ac:dyDescent="0.2">
      <c r="D18" s="71" t="s">
        <v>25</v>
      </c>
      <c r="E18" s="69" t="s">
        <v>9</v>
      </c>
      <c r="F18" s="69"/>
      <c r="G18" s="32" t="s">
        <v>16</v>
      </c>
      <c r="H18" s="33" t="s">
        <v>3</v>
      </c>
      <c r="I18" s="35" t="s">
        <v>27</v>
      </c>
      <c r="J18" s="36" t="s">
        <v>35</v>
      </c>
      <c r="K18" s="43" t="s">
        <v>24</v>
      </c>
    </row>
    <row r="19" spans="4:13" ht="24" customHeight="1" x14ac:dyDescent="0.2">
      <c r="D19" s="72"/>
      <c r="E19" s="70"/>
      <c r="F19" s="70"/>
      <c r="G19" s="38" t="s">
        <v>37</v>
      </c>
      <c r="H19" s="34" t="s">
        <v>38</v>
      </c>
      <c r="I19" s="37" t="s">
        <v>39</v>
      </c>
      <c r="J19" s="37" t="s">
        <v>40</v>
      </c>
      <c r="K19" s="44" t="s">
        <v>41</v>
      </c>
      <c r="M19" s="3"/>
    </row>
    <row r="20" spans="4:13" ht="16.5" thickBot="1" x14ac:dyDescent="0.3">
      <c r="D20" s="40" t="s">
        <v>45</v>
      </c>
      <c r="E20" s="55">
        <v>99.14</v>
      </c>
      <c r="F20" s="41" t="s">
        <v>20</v>
      </c>
      <c r="G20" s="45">
        <f>H15</f>
        <v>150000</v>
      </c>
      <c r="H20" s="45">
        <f>J15</f>
        <v>0</v>
      </c>
      <c r="I20" s="45">
        <f>+K15</f>
        <v>69060</v>
      </c>
      <c r="J20" s="42"/>
      <c r="K20" s="39">
        <f>G20-H20-I20</f>
        <v>80940</v>
      </c>
    </row>
  </sheetData>
  <mergeCells count="21">
    <mergeCell ref="J5:J7"/>
    <mergeCell ref="M5:M7"/>
    <mergeCell ref="G4:R4"/>
    <mergeCell ref="Q2:S2"/>
    <mergeCell ref="O5:O7"/>
    <mergeCell ref="P5:P7"/>
    <mergeCell ref="Q5:Q7"/>
    <mergeCell ref="S5:S7"/>
    <mergeCell ref="R5:R7"/>
    <mergeCell ref="G5:H6"/>
    <mergeCell ref="N5:N7"/>
    <mergeCell ref="K5:K7"/>
    <mergeCell ref="L5:L7"/>
    <mergeCell ref="I5:I7"/>
    <mergeCell ref="E18:F19"/>
    <mergeCell ref="D18:D19"/>
    <mergeCell ref="A5:A7"/>
    <mergeCell ref="B5:B7"/>
    <mergeCell ref="D5:D7"/>
    <mergeCell ref="C5:C7"/>
    <mergeCell ref="E5:F6"/>
  </mergeCells>
  <phoneticPr fontId="3" type="noConversion"/>
  <pageMargins left="0.5" right="0.25" top="0.75" bottom="0.75" header="0.25" footer="0.25"/>
  <pageSetup paperSize="9" scale="4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F28" sqref="F28"/>
    </sheetView>
  </sheetViews>
  <sheetFormatPr defaultColWidth="9.140625" defaultRowHeight="12.75" x14ac:dyDescent="0.2"/>
  <cols>
    <col min="1" max="1" width="14.7109375" style="23" customWidth="1"/>
    <col min="2" max="2" width="16.5703125" style="23" customWidth="1"/>
    <col min="3" max="3" width="17" style="23" customWidth="1"/>
    <col min="4" max="4" width="12" style="23" bestFit="1" customWidth="1"/>
    <col min="5" max="5" width="13" style="23" customWidth="1"/>
    <col min="6" max="6" width="12.140625" style="23" customWidth="1"/>
    <col min="7" max="7" width="12.42578125" style="23" customWidth="1"/>
    <col min="8" max="8" width="15" style="24" customWidth="1"/>
    <col min="9" max="9" width="13.42578125" style="25" customWidth="1"/>
    <col min="10" max="10" width="13.42578125" style="23" customWidth="1"/>
    <col min="11" max="11" width="14.85546875" style="23" customWidth="1"/>
    <col min="12" max="16384" width="9.140625" style="23"/>
  </cols>
  <sheetData>
    <row r="1" spans="1:11" ht="15.75" x14ac:dyDescent="0.25">
      <c r="A1" s="22" t="s">
        <v>48</v>
      </c>
    </row>
    <row r="3" spans="1:11" ht="13.5" thickBot="1" x14ac:dyDescent="0.25">
      <c r="A3" s="26" t="s">
        <v>52</v>
      </c>
    </row>
    <row r="4" spans="1:11" ht="42.75" customHeight="1" x14ac:dyDescent="0.2">
      <c r="A4" s="101" t="s">
        <v>23</v>
      </c>
      <c r="B4" s="101" t="s">
        <v>26</v>
      </c>
      <c r="C4" s="101" t="s">
        <v>25</v>
      </c>
      <c r="D4" s="103" t="s">
        <v>32</v>
      </c>
      <c r="E4" s="103" t="s">
        <v>33</v>
      </c>
      <c r="F4" s="93" t="s">
        <v>9</v>
      </c>
      <c r="G4" s="93"/>
      <c r="H4" s="97" t="s">
        <v>30</v>
      </c>
      <c r="I4" s="99" t="s">
        <v>3</v>
      </c>
      <c r="J4" s="93" t="s">
        <v>27</v>
      </c>
      <c r="K4" s="95" t="s">
        <v>24</v>
      </c>
    </row>
    <row r="5" spans="1:11" ht="30.75" customHeight="1" x14ac:dyDescent="0.25">
      <c r="A5" s="102"/>
      <c r="B5" s="102"/>
      <c r="C5" s="102"/>
      <c r="D5" s="104"/>
      <c r="E5" s="104"/>
      <c r="F5" s="27" t="s">
        <v>28</v>
      </c>
      <c r="G5" s="27" t="s">
        <v>29</v>
      </c>
      <c r="H5" s="98"/>
      <c r="I5" s="100"/>
      <c r="J5" s="94"/>
      <c r="K5" s="96"/>
    </row>
    <row r="6" spans="1:11" ht="21.75" customHeight="1" x14ac:dyDescent="0.2">
      <c r="A6" s="56">
        <v>1</v>
      </c>
      <c r="B6" s="62" t="s">
        <v>47</v>
      </c>
      <c r="C6" s="57" t="s">
        <v>45</v>
      </c>
      <c r="D6" s="58" t="s">
        <v>44</v>
      </c>
      <c r="E6" s="59" t="s">
        <v>51</v>
      </c>
      <c r="F6" s="60">
        <v>99.14</v>
      </c>
      <c r="G6" s="61" t="s">
        <v>20</v>
      </c>
      <c r="H6" s="67">
        <v>150000</v>
      </c>
      <c r="I6" s="67">
        <v>0</v>
      </c>
      <c r="J6" s="67">
        <v>69060</v>
      </c>
      <c r="K6" s="68">
        <f>H6-I6-J6</f>
        <v>80940</v>
      </c>
    </row>
    <row r="7" spans="1:11" ht="21.75" customHeight="1" x14ac:dyDescent="0.25">
      <c r="A7" s="62"/>
      <c r="B7" s="62"/>
      <c r="C7" s="63" t="s">
        <v>22</v>
      </c>
      <c r="D7" s="64"/>
      <c r="E7" s="64"/>
      <c r="F7" s="63"/>
      <c r="G7" s="65"/>
      <c r="H7" s="66">
        <f>H6</f>
        <v>150000</v>
      </c>
      <c r="I7" s="66">
        <f t="shared" ref="I7:K7" si="0">I6</f>
        <v>0</v>
      </c>
      <c r="J7" s="66">
        <f t="shared" si="0"/>
        <v>69060</v>
      </c>
      <c r="K7" s="66">
        <f t="shared" si="0"/>
        <v>80940</v>
      </c>
    </row>
    <row r="10" spans="1:11" ht="15" x14ac:dyDescent="0.2">
      <c r="A10" s="21" t="s">
        <v>31</v>
      </c>
    </row>
    <row r="11" spans="1:11" x14ac:dyDescent="0.2">
      <c r="K11" s="46"/>
    </row>
  </sheetData>
  <mergeCells count="10">
    <mergeCell ref="J4:J5"/>
    <mergeCell ref="K4:K5"/>
    <mergeCell ref="H4:H5"/>
    <mergeCell ref="I4:I5"/>
    <mergeCell ref="A4:A5"/>
    <mergeCell ref="B4:B5"/>
    <mergeCell ref="C4:C5"/>
    <mergeCell ref="F4:G4"/>
    <mergeCell ref="D4:D5"/>
    <mergeCell ref="E4:E5"/>
  </mergeCells>
  <pageMargins left="0.45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Projectwise Detail</vt:lpstr>
      <vt:lpstr>Distt.Wise</vt:lpstr>
      <vt:lpstr>'Projectwise Detail'!Print_Area</vt:lpstr>
    </vt:vector>
  </TitlesOfParts>
  <Company>Dewan Petroleum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sahmed</dc:creator>
  <cp:lastModifiedBy>Khurram</cp:lastModifiedBy>
  <cp:lastPrinted>2019-04-02T05:59:45Z</cp:lastPrinted>
  <dcterms:created xsi:type="dcterms:W3CDTF">2011-07-11T11:28:10Z</dcterms:created>
  <dcterms:modified xsi:type="dcterms:W3CDTF">2019-11-08T05:57:43Z</dcterms:modified>
</cp:coreProperties>
</file>