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295" windowHeight="4815" activeTab="2"/>
  </bookViews>
  <sheets>
    <sheet name="Murgha Faqirzai Final" sheetId="1" r:id="rId1"/>
    <sheet name="Multanai Final" sheetId="2" r:id="rId2"/>
    <sheet name="Distt.Wise" sheetId="3" r:id="rId3"/>
  </sheets>
  <definedNames>
    <definedName name="_xlnm.Print_Titles" localSheetId="0">'Murgha Faqirzai Final'!$4:$7</definedName>
  </definedNames>
  <calcPr fullCalcOnLoad="1"/>
</workbook>
</file>

<file path=xl/sharedStrings.xml><?xml version="1.0" encoding="utf-8"?>
<sst xmlns="http://schemas.openxmlformats.org/spreadsheetml/2006/main" count="176" uniqueCount="97">
  <si>
    <t>SOCIAL WELFARE OBLIGATIONS</t>
  </si>
  <si>
    <t>Paige Limited</t>
  </si>
  <si>
    <t>Date of grant/ Expiry or continue</t>
  </si>
  <si>
    <t xml:space="preserve">Annual obligation on per PCA
US$
</t>
  </si>
  <si>
    <t>Obligation</t>
  </si>
  <si>
    <t>Year</t>
  </si>
  <si>
    <t>US$</t>
  </si>
  <si>
    <t>Name of scheme with description</t>
  </si>
  <si>
    <t>Name of Village/ Goth</t>
  </si>
  <si>
    <t>Name &amp; Designation who endorsed the scheme</t>
  </si>
  <si>
    <t>To whom scheme handed over after completion</t>
  </si>
  <si>
    <t xml:space="preserve">Amount
Over/ (Under)
</t>
  </si>
  <si>
    <t>Reason for Un-discharged Obligation</t>
  </si>
  <si>
    <t>Audit Certificates for Schemes Completed</t>
  </si>
  <si>
    <t>District falling in the Licences/ Lease Areas</t>
  </si>
  <si>
    <t>District wise area &amp; Percentage</t>
  </si>
  <si>
    <t>District wise share</t>
  </si>
  <si>
    <t>Amount Spent US$</t>
  </si>
  <si>
    <t>14 (7-9)</t>
  </si>
  <si>
    <t>6th Nov 1999</t>
  </si>
  <si>
    <t xml:space="preserve">Exploration Licence (EL)  (Name &amp; No.) &amp; Development Lease (DL) (Name &amp; No.) </t>
  </si>
  <si>
    <t>Donation to Chief Executive of Pakistan Drought Relief fund</t>
  </si>
  <si>
    <t>Islamabad, Ministry of Petroleum</t>
  </si>
  <si>
    <t>Two computers donated to Government girls High School</t>
  </si>
  <si>
    <t>Qila Saifullah</t>
  </si>
  <si>
    <t xml:space="preserve">Block No. 3167-1 (Murgha Faqirzai)
</t>
  </si>
  <si>
    <t>Zhob and Qila Saifullah Districts, Baluchistan Province</t>
  </si>
  <si>
    <t>50% Zhob 50% Qila Saifullah</t>
  </si>
  <si>
    <t>DCO Killa Saifullah</t>
  </si>
  <si>
    <t>Principal, Govt High School Kila Saifullah</t>
  </si>
  <si>
    <t>Installation of 9 Hand Pumps for supply of drinking water</t>
  </si>
  <si>
    <t>100% Qila Saifullah 2,080</t>
  </si>
  <si>
    <t xml:space="preserve">Construction of Water Reservoir
</t>
  </si>
  <si>
    <t xml:space="preserve">Tor Tangi,
District Zhob and Qila Saifullah
</t>
  </si>
  <si>
    <t>DCO Zhob and Killa Saifullah</t>
  </si>
  <si>
    <t>Scheme not identified by DCO</t>
  </si>
  <si>
    <t>Construction of building for Government Girls Primary School</t>
  </si>
  <si>
    <t>Installation of 10 Hand Pumps</t>
  </si>
  <si>
    <t>Wind Mill installation for drinking water</t>
  </si>
  <si>
    <t>Killi Dump, Mulla Mandak Chukhan, Akhtar GAi Chukhan, Killi Babar, Badi Sari, Killi Rasna, Nawakas, Abad Ragha, Small Sharan, Killu But Murgha, FC Camp Chukha, Tanshpa</t>
  </si>
  <si>
    <t>Shiagalu, District Zhob</t>
  </si>
  <si>
    <t>50% Zhob 2,623 and 50% Qila Saifullah 2,623</t>
  </si>
  <si>
    <t xml:space="preserve">DCO Zhob and Killa Saifullah
</t>
  </si>
  <si>
    <t xml:space="preserve">Local people
</t>
  </si>
  <si>
    <t>Construction/ improvement of 80 KM approach road  on the advice of Nazim/DCO Qila Saifullah</t>
  </si>
  <si>
    <t xml:space="preserve">Kila Saifullah to Shiagalu Fort
(District Kil Saifullah and Zhob)
</t>
  </si>
  <si>
    <t xml:space="preserve">Nazim/DCO Kila Saifullah
</t>
  </si>
  <si>
    <t>50% Zhob 9,437 and 50% Qila Saifullah 9,437</t>
  </si>
  <si>
    <t>50% Zhob 4,394 and 50% Qila Saifullah 4,393</t>
  </si>
  <si>
    <t>Installation of Hand Pumps at different locations of Qila Saifullah and Zhob Districts for clean drinking water</t>
  </si>
  <si>
    <t>Distribution of 50 sewing machines to deserving women in Kila Saifullah and Zhob</t>
  </si>
  <si>
    <t xml:space="preserve">Nazim/DCO Kila Saifullah and Zhob
</t>
  </si>
  <si>
    <t>Nazim/DCO Kila Saifullah and Zhob</t>
  </si>
  <si>
    <t xml:space="preserve">Local people
</t>
  </si>
  <si>
    <t>Local people</t>
  </si>
  <si>
    <t>Installation of 14 Hand Pumps for drinking water at different locations of Qila Saifullah and Zhob Districts</t>
  </si>
  <si>
    <t>50% Zhob 5,009 and 50% Qila Saifullah 5,009</t>
  </si>
  <si>
    <t>One 16 seater Van Shezore Pick -up 2600 CC donated through Governor Balochistan  for the promotion of education for girls in Tribal Area.</t>
  </si>
  <si>
    <t xml:space="preserve">Govt. Girls High School, Qila Saifullah </t>
  </si>
  <si>
    <t>100% Qila Saifullah 14,207</t>
  </si>
  <si>
    <t>DCO Kila Saifullah and Governor  Balochistan for Govt Girls High School/ College Kila Saifullah</t>
  </si>
  <si>
    <t xml:space="preserve">Principal  Govt Girls High School/ College Kila Saifullah
</t>
  </si>
  <si>
    <t>Total</t>
  </si>
  <si>
    <t>Villages Muma, Hyderzen, Ghawanza, Kekera</t>
  </si>
  <si>
    <t>50% Zhob 1,658, and 50% Qila Saifullah 1,657</t>
  </si>
  <si>
    <t>23, April 2003</t>
  </si>
  <si>
    <t>Block No. 3168-1 (Multanai)</t>
  </si>
  <si>
    <t>Zhob District, Balochistan Province</t>
  </si>
  <si>
    <t xml:space="preserve">100% Zhob </t>
  </si>
  <si>
    <t>Nil</t>
  </si>
  <si>
    <t xml:space="preserve">No Social Welfare Scheme was finalized with Nazim because of their unrealistic demands which were not accepted by DGPC. Moreover exploration activities were suspended in the field due to security reasons in and around the Block area. Multanai Block is located on Afghanistan Border in the north and Waziristan in the east. 
Following Schemes have been Proposed by the Company to District Administration which would be implemented after security situation improves with the approval by District Administration and Members of Parliaments:-
1. Installation of Hand Pump for drinking water,   2. Supply of safe water for schools, 3. Installation of Wind Mill for drinking water
4. Installation of solar lights in schools
</t>
  </si>
  <si>
    <t>No Social Welfare Scheme was undertaken because the exploration activities were held up in the field due to security reasons in and around the Block area in Balochistan and near Afghan border &amp; Waziristan.  
Following Schemes have been proposed by the Company for approval of DCO and Members of Parliament.
1. Installation of Hand Pump for drinking water for villages, 2. Supply of safe water for schools, 
3. Installation of Wind Mill for drinking water, 4.  Installation of solar lights in schools</t>
  </si>
  <si>
    <t>Company Name</t>
  </si>
  <si>
    <t>S.No.</t>
  </si>
  <si>
    <t>Social Welfare Obligations of Paige</t>
  </si>
  <si>
    <t>Block</t>
  </si>
  <si>
    <t>Districts</t>
  </si>
  <si>
    <t>District wise area &amp; percentage</t>
  </si>
  <si>
    <t>Amount spent US$</t>
  </si>
  <si>
    <t>Amount Deposited US$</t>
  </si>
  <si>
    <t>Balance</t>
  </si>
  <si>
    <t xml:space="preserve">Area </t>
  </si>
  <si>
    <t>%</t>
  </si>
  <si>
    <t>Murgha Faqirzai</t>
  </si>
  <si>
    <t>Zhob</t>
  </si>
  <si>
    <t>Qilla Saifullah</t>
  </si>
  <si>
    <t>Multanai</t>
  </si>
  <si>
    <t>Sub Total</t>
  </si>
  <si>
    <t>District wise share US$</t>
  </si>
  <si>
    <t>Annex-I (q)</t>
  </si>
  <si>
    <t>Year wise obligation on Social Welfare/Marine Research Fee Schemes since inception to December 31,2014</t>
  </si>
  <si>
    <t xml:space="preserve">Field activities were suspended due to security reasons in and around the Paige's Blocks due to war in Waziristan &amp; Afghanistan. As security situation improves we will strat the social welfare programmes. </t>
  </si>
  <si>
    <t>Grant Date</t>
  </si>
  <si>
    <t>Expiry Date</t>
  </si>
  <si>
    <t>24-04-2003</t>
  </si>
  <si>
    <t>23-01-2008</t>
  </si>
  <si>
    <t>upto 31st December 2019</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</si>
</sst>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409]dddd\,\ mmmm\ dd\,\ yyyy"/>
    <numFmt numFmtId="170" formatCode="0.00_);\(0.00\)"/>
    <numFmt numFmtId="171" formatCode="_(* #,##0_);_(* \(#,##0\);_(* &quot;-&quot;??_);_(@_)"/>
    <numFmt numFmtId="172" formatCode="0.0"/>
    <numFmt numFmtId="173" formatCode="_(* #,##0.0_);_(* \(#,##0.0\);_(* &quot;-&quot;??_);_(@_)"/>
    <numFmt numFmtId="174" formatCode="0.0000"/>
    <numFmt numFmtId="175" formatCode="0.000"/>
  </numFmts>
  <fonts count="51">
    <font>
      <sz val="11"/>
      <color theme="1"/>
      <name val="Calibri"/>
      <family val="2"/>
    </font>
    <font>
      <sz val="11"/>
      <color indexed="8"/>
      <name val="Calibri"/>
      <family val="2"/>
    </font>
    <font>
      <b/>
      <sz val="12"/>
      <name val="Arial"/>
      <family val="2"/>
    </font>
    <font>
      <b/>
      <sz val="11"/>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Book Antiqua"/>
      <family val="1"/>
    </font>
    <font>
      <b/>
      <sz val="8"/>
      <color indexed="8"/>
      <name val="Book Antiqua"/>
      <family val="1"/>
    </font>
    <font>
      <b/>
      <sz val="9"/>
      <color indexed="8"/>
      <name val="Arial"/>
      <family val="2"/>
    </font>
    <font>
      <b/>
      <sz val="10"/>
      <color indexed="8"/>
      <name val="Arial"/>
      <family val="2"/>
    </font>
    <font>
      <b/>
      <sz val="16"/>
      <color indexed="8"/>
      <name val="Book Antiqua"/>
      <family val="1"/>
    </font>
    <font>
      <b/>
      <sz val="11"/>
      <color indexed="8"/>
      <name val="Arial"/>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Book Antiqua"/>
      <family val="1"/>
    </font>
    <font>
      <b/>
      <sz val="8"/>
      <color theme="1"/>
      <name val="Book Antiqua"/>
      <family val="1"/>
    </font>
    <font>
      <b/>
      <sz val="9"/>
      <color theme="1"/>
      <name val="Arial"/>
      <family val="2"/>
    </font>
    <font>
      <b/>
      <sz val="10"/>
      <color theme="1"/>
      <name val="Arial"/>
      <family val="2"/>
    </font>
    <font>
      <b/>
      <sz val="16"/>
      <color theme="1"/>
      <name val="Book Antiqua"/>
      <family val="1"/>
    </font>
    <font>
      <b/>
      <sz val="11"/>
      <color theme="1"/>
      <name val="Arial"/>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4">
    <xf numFmtId="0" fontId="0" fillId="0" borderId="0" xfId="0" applyFont="1" applyAlignment="1">
      <alignment/>
    </xf>
    <xf numFmtId="0" fontId="44" fillId="0" borderId="0" xfId="0" applyFont="1" applyAlignment="1">
      <alignment/>
    </xf>
    <xf numFmtId="0" fontId="44" fillId="0" borderId="10" xfId="0" applyFont="1" applyBorder="1" applyAlignment="1">
      <alignment/>
    </xf>
    <xf numFmtId="0" fontId="44" fillId="0" borderId="11" xfId="0" applyFont="1" applyBorder="1" applyAlignment="1">
      <alignment/>
    </xf>
    <xf numFmtId="0" fontId="44" fillId="0" borderId="12" xfId="0" applyFont="1" applyBorder="1" applyAlignment="1">
      <alignment/>
    </xf>
    <xf numFmtId="0" fontId="44" fillId="0" borderId="13" xfId="0" applyFont="1" applyBorder="1" applyAlignment="1">
      <alignment horizontal="center"/>
    </xf>
    <xf numFmtId="0" fontId="44" fillId="0" borderId="13" xfId="0" applyFont="1" applyBorder="1" applyAlignment="1">
      <alignment horizontal="left" vertical="top" wrapText="1"/>
    </xf>
    <xf numFmtId="0" fontId="44" fillId="0" borderId="14" xfId="0" applyFont="1" applyBorder="1" applyAlignment="1">
      <alignment horizontal="left" vertical="top" wrapText="1"/>
    </xf>
    <xf numFmtId="0" fontId="44" fillId="0" borderId="13" xfId="0" applyFont="1" applyBorder="1" applyAlignment="1">
      <alignment vertical="top" wrapText="1"/>
    </xf>
    <xf numFmtId="41" fontId="44" fillId="0" borderId="10" xfId="0" applyNumberFormat="1" applyFont="1" applyBorder="1" applyAlignment="1">
      <alignment horizontal="center"/>
    </xf>
    <xf numFmtId="41" fontId="44" fillId="0" borderId="15" xfId="0" applyNumberFormat="1" applyFont="1" applyBorder="1" applyAlignment="1">
      <alignment horizontal="center"/>
    </xf>
    <xf numFmtId="0" fontId="44" fillId="0" borderId="15" xfId="0" applyFont="1" applyBorder="1" applyAlignment="1">
      <alignment/>
    </xf>
    <xf numFmtId="0" fontId="44" fillId="0" borderId="15" xfId="0" applyFont="1" applyBorder="1" applyAlignment="1">
      <alignment horizontal="center"/>
    </xf>
    <xf numFmtId="41" fontId="44" fillId="0" borderId="0" xfId="0" applyNumberFormat="1" applyFont="1" applyBorder="1" applyAlignment="1">
      <alignment horizontal="center"/>
    </xf>
    <xf numFmtId="0" fontId="44" fillId="0" borderId="0" xfId="0" applyFont="1" applyBorder="1" applyAlignment="1">
      <alignment/>
    </xf>
    <xf numFmtId="0" fontId="44" fillId="0" borderId="0" xfId="0" applyFont="1" applyBorder="1" applyAlignment="1">
      <alignment horizontal="center"/>
    </xf>
    <xf numFmtId="41" fontId="44" fillId="0" borderId="16" xfId="0" applyNumberFormat="1" applyFont="1" applyBorder="1" applyAlignment="1">
      <alignment horizontal="center"/>
    </xf>
    <xf numFmtId="0" fontId="44" fillId="0" borderId="16" xfId="0" applyFont="1" applyBorder="1" applyAlignment="1">
      <alignment horizontal="center"/>
    </xf>
    <xf numFmtId="0" fontId="44" fillId="0" borderId="16" xfId="0" applyFont="1" applyBorder="1" applyAlignment="1">
      <alignment horizontal="left" vertical="top" wrapText="1"/>
    </xf>
    <xf numFmtId="41" fontId="44" fillId="0" borderId="17" xfId="0" applyNumberFormat="1" applyFont="1" applyBorder="1" applyAlignment="1">
      <alignment horizontal="center"/>
    </xf>
    <xf numFmtId="0" fontId="44" fillId="0" borderId="17" xfId="0" applyFont="1" applyBorder="1" applyAlignment="1">
      <alignment horizontal="left" vertical="top" wrapText="1"/>
    </xf>
    <xf numFmtId="0" fontId="44" fillId="0" borderId="18" xfId="0" applyFont="1" applyBorder="1" applyAlignment="1">
      <alignment/>
    </xf>
    <xf numFmtId="0" fontId="44" fillId="0" borderId="10" xfId="0" applyFont="1" applyBorder="1" applyAlignment="1">
      <alignment wrapText="1"/>
    </xf>
    <xf numFmtId="41" fontId="44" fillId="0" borderId="12" xfId="0" applyNumberFormat="1" applyFont="1" applyBorder="1" applyAlignment="1">
      <alignment horizontal="center"/>
    </xf>
    <xf numFmtId="41" fontId="44" fillId="0" borderId="11" xfId="0" applyNumberFormat="1" applyFont="1" applyBorder="1" applyAlignment="1">
      <alignment horizontal="center"/>
    </xf>
    <xf numFmtId="41" fontId="44" fillId="0" borderId="19" xfId="0" applyNumberFormat="1" applyFont="1" applyBorder="1" applyAlignment="1">
      <alignment horizontal="center"/>
    </xf>
    <xf numFmtId="41" fontId="44" fillId="0" borderId="18" xfId="0" applyNumberFormat="1" applyFont="1" applyBorder="1" applyAlignment="1">
      <alignment horizontal="center"/>
    </xf>
    <xf numFmtId="0" fontId="44" fillId="0" borderId="20" xfId="0" applyFont="1" applyBorder="1" applyAlignment="1">
      <alignment wrapText="1"/>
    </xf>
    <xf numFmtId="0" fontId="44" fillId="0" borderId="19" xfId="0" applyFont="1" applyBorder="1" applyAlignment="1">
      <alignment/>
    </xf>
    <xf numFmtId="0" fontId="44" fillId="0" borderId="20" xfId="0" applyFont="1" applyBorder="1" applyAlignment="1">
      <alignment horizontal="left" vertical="top" wrapText="1"/>
    </xf>
    <xf numFmtId="0" fontId="44" fillId="0" borderId="14" xfId="0" applyFont="1" applyBorder="1" applyAlignment="1">
      <alignment vertical="top" wrapText="1"/>
    </xf>
    <xf numFmtId="0" fontId="44" fillId="0" borderId="21" xfId="0" applyFont="1" applyBorder="1" applyAlignment="1">
      <alignment vertical="top" wrapText="1"/>
    </xf>
    <xf numFmtId="0" fontId="44" fillId="0" borderId="15" xfId="0" applyFont="1" applyBorder="1" applyAlignment="1">
      <alignment wrapText="1"/>
    </xf>
    <xf numFmtId="41" fontId="44" fillId="0" borderId="0" xfId="0" applyNumberFormat="1" applyFont="1" applyAlignment="1">
      <alignment/>
    </xf>
    <xf numFmtId="0" fontId="45" fillId="0" borderId="0" xfId="0" applyFont="1" applyAlignment="1">
      <alignment/>
    </xf>
    <xf numFmtId="0" fontId="46" fillId="0" borderId="0" xfId="0" applyFont="1" applyAlignment="1">
      <alignment/>
    </xf>
    <xf numFmtId="0" fontId="47" fillId="0" borderId="0" xfId="0" applyFont="1" applyAlignment="1">
      <alignment/>
    </xf>
    <xf numFmtId="41" fontId="44" fillId="0" borderId="13" xfId="0" applyNumberFormat="1" applyFont="1" applyBorder="1" applyAlignment="1">
      <alignment horizontal="center" vertical="top"/>
    </xf>
    <xf numFmtId="0" fontId="44" fillId="0" borderId="13" xfId="0" applyFont="1" applyBorder="1" applyAlignment="1">
      <alignment horizontal="center" vertical="top"/>
    </xf>
    <xf numFmtId="0" fontId="44" fillId="0" borderId="13" xfId="0" applyFont="1" applyBorder="1" applyAlignment="1">
      <alignment vertical="top"/>
    </xf>
    <xf numFmtId="41" fontId="44" fillId="0" borderId="10" xfId="0" applyNumberFormat="1" applyFont="1" applyBorder="1" applyAlignment="1">
      <alignment horizontal="center" vertical="top"/>
    </xf>
    <xf numFmtId="0" fontId="44" fillId="0" borderId="10" xfId="0" applyFont="1" applyBorder="1" applyAlignment="1">
      <alignment vertical="top"/>
    </xf>
    <xf numFmtId="0" fontId="44" fillId="0" borderId="10" xfId="0" applyFont="1" applyBorder="1" applyAlignment="1">
      <alignment horizontal="center" vertical="top"/>
    </xf>
    <xf numFmtId="41" fontId="44" fillId="0" borderId="16" xfId="0" applyNumberFormat="1" applyFont="1" applyBorder="1" applyAlignment="1">
      <alignment horizontal="center" vertical="top"/>
    </xf>
    <xf numFmtId="0" fontId="44" fillId="0" borderId="16" xfId="0" applyFont="1" applyBorder="1" applyAlignment="1">
      <alignment vertical="top"/>
    </xf>
    <xf numFmtId="41" fontId="44" fillId="0" borderId="17" xfId="0" applyNumberFormat="1" applyFont="1" applyBorder="1" applyAlignment="1">
      <alignment horizontal="center" vertical="top"/>
    </xf>
    <xf numFmtId="0" fontId="44" fillId="0" borderId="15" xfId="0" applyFont="1" applyBorder="1" applyAlignment="1">
      <alignment vertical="top"/>
    </xf>
    <xf numFmtId="0" fontId="44" fillId="0" borderId="17" xfId="0" applyFont="1" applyBorder="1" applyAlignment="1">
      <alignment vertical="top"/>
    </xf>
    <xf numFmtId="0" fontId="44" fillId="0" borderId="15" xfId="0" applyFont="1" applyBorder="1" applyAlignment="1">
      <alignment horizontal="center" vertical="top"/>
    </xf>
    <xf numFmtId="41" fontId="44" fillId="0" borderId="15" xfId="0" applyNumberFormat="1" applyFont="1" applyBorder="1" applyAlignment="1">
      <alignment horizontal="center" vertical="top"/>
    </xf>
    <xf numFmtId="41" fontId="44" fillId="0" borderId="17" xfId="0" applyNumberFormat="1" applyFont="1" applyBorder="1" applyAlignment="1">
      <alignment vertical="top"/>
    </xf>
    <xf numFmtId="41" fontId="44" fillId="0" borderId="12" xfId="0" applyNumberFormat="1" applyFont="1" applyBorder="1" applyAlignment="1">
      <alignment horizontal="center" vertical="top"/>
    </xf>
    <xf numFmtId="41" fontId="44" fillId="0" borderId="13" xfId="0" applyNumberFormat="1" applyFont="1" applyBorder="1" applyAlignment="1">
      <alignment vertical="top"/>
    </xf>
    <xf numFmtId="0" fontId="48" fillId="0" borderId="0" xfId="0" applyFont="1" applyAlignment="1">
      <alignment/>
    </xf>
    <xf numFmtId="0" fontId="49" fillId="0" borderId="0" xfId="0" applyFont="1" applyAlignment="1">
      <alignment/>
    </xf>
    <xf numFmtId="0" fontId="44" fillId="0" borderId="12" xfId="0" applyFont="1" applyBorder="1" applyAlignment="1">
      <alignment wrapText="1"/>
    </xf>
    <xf numFmtId="0" fontId="2" fillId="0" borderId="0" xfId="0" applyFont="1" applyAlignment="1">
      <alignment/>
    </xf>
    <xf numFmtId="0" fontId="44" fillId="0" borderId="10" xfId="0" applyFont="1" applyBorder="1" applyAlignment="1">
      <alignment vertical="top" wrapText="1"/>
    </xf>
    <xf numFmtId="0" fontId="44" fillId="0" borderId="12" xfId="0" applyFont="1" applyBorder="1" applyAlignment="1">
      <alignment vertical="top" wrapText="1"/>
    </xf>
    <xf numFmtId="0" fontId="44" fillId="0" borderId="15" xfId="0" applyFont="1" applyBorder="1" applyAlignment="1">
      <alignment vertical="top" wrapText="1"/>
    </xf>
    <xf numFmtId="0" fontId="44" fillId="0" borderId="10" xfId="0" applyFont="1" applyBorder="1" applyAlignment="1">
      <alignment horizontal="left" vertical="top" wrapText="1"/>
    </xf>
    <xf numFmtId="0" fontId="44" fillId="0" borderId="15" xfId="0" applyFont="1" applyBorder="1" applyAlignment="1">
      <alignment horizontal="left" vertical="top" wrapText="1"/>
    </xf>
    <xf numFmtId="0" fontId="44" fillId="0" borderId="12" xfId="0" applyFont="1" applyBorder="1" applyAlignment="1">
      <alignment horizontal="left" vertical="top" wrapText="1"/>
    </xf>
    <xf numFmtId="0" fontId="0" fillId="0" borderId="12" xfId="0" applyBorder="1" applyAlignment="1">
      <alignment vertical="top" wrapText="1"/>
    </xf>
    <xf numFmtId="0" fontId="0" fillId="0" borderId="12" xfId="0" applyBorder="1" applyAlignment="1">
      <alignment vertical="top"/>
    </xf>
    <xf numFmtId="41" fontId="44" fillId="0" borderId="0" xfId="0" applyNumberFormat="1" applyFont="1" applyBorder="1" applyAlignment="1">
      <alignment/>
    </xf>
    <xf numFmtId="41" fontId="44" fillId="0" borderId="22" xfId="0" applyNumberFormat="1" applyFont="1" applyBorder="1" applyAlignment="1">
      <alignment/>
    </xf>
    <xf numFmtId="41" fontId="47" fillId="0" borderId="0" xfId="0" applyNumberFormat="1" applyFont="1" applyAlignment="1">
      <alignment/>
    </xf>
    <xf numFmtId="171" fontId="0" fillId="0" borderId="0" xfId="0" applyNumberFormat="1" applyAlignment="1">
      <alignment/>
    </xf>
    <xf numFmtId="0" fontId="50" fillId="0" borderId="13" xfId="0" applyFont="1" applyBorder="1" applyAlignment="1">
      <alignment/>
    </xf>
    <xf numFmtId="2" fontId="50" fillId="0" borderId="13" xfId="0" applyNumberFormat="1" applyFont="1" applyBorder="1" applyAlignment="1">
      <alignment/>
    </xf>
    <xf numFmtId="171" fontId="50" fillId="0" borderId="13" xfId="42" applyNumberFormat="1" applyFont="1" applyBorder="1" applyAlignment="1">
      <alignment/>
    </xf>
    <xf numFmtId="171" fontId="49" fillId="0" borderId="13" xfId="42" applyNumberFormat="1" applyFont="1" applyBorder="1" applyAlignment="1">
      <alignment/>
    </xf>
    <xf numFmtId="0" fontId="49" fillId="0" borderId="13" xfId="0" applyFont="1" applyBorder="1" applyAlignment="1">
      <alignment/>
    </xf>
    <xf numFmtId="0" fontId="4" fillId="0" borderId="13" xfId="0" applyFont="1" applyFill="1" applyBorder="1" applyAlignment="1">
      <alignment horizontal="left" vertical="top"/>
    </xf>
    <xf numFmtId="43" fontId="3" fillId="0" borderId="13" xfId="42" applyFont="1" applyFill="1" applyBorder="1" applyAlignment="1">
      <alignment horizontal="left" vertical="top"/>
    </xf>
    <xf numFmtId="2" fontId="3" fillId="0" borderId="13" xfId="42" applyNumberFormat="1" applyFont="1" applyFill="1" applyBorder="1" applyAlignment="1">
      <alignment horizontal="right" vertical="center"/>
    </xf>
    <xf numFmtId="41" fontId="44" fillId="0" borderId="13" xfId="0" applyNumberFormat="1" applyFont="1" applyBorder="1" applyAlignment="1">
      <alignment horizontal="center" vertical="center"/>
    </xf>
    <xf numFmtId="0" fontId="44" fillId="0" borderId="13" xfId="0" applyFont="1" applyBorder="1" applyAlignment="1">
      <alignment horizontal="center" vertical="center"/>
    </xf>
    <xf numFmtId="0" fontId="44" fillId="0" borderId="13" xfId="0" applyFont="1" applyBorder="1" applyAlignment="1">
      <alignment vertical="center"/>
    </xf>
    <xf numFmtId="0" fontId="44" fillId="0" borderId="0" xfId="0" applyFont="1" applyAlignment="1">
      <alignment vertical="center"/>
    </xf>
    <xf numFmtId="41" fontId="44" fillId="0" borderId="13" xfId="0" applyNumberFormat="1" applyFont="1" applyBorder="1" applyAlignment="1">
      <alignment vertical="center"/>
    </xf>
    <xf numFmtId="172" fontId="0" fillId="0" borderId="0" xfId="0" applyNumberFormat="1" applyAlignment="1">
      <alignment/>
    </xf>
    <xf numFmtId="0" fontId="3" fillId="0" borderId="13" xfId="0" applyFont="1" applyBorder="1" applyAlignment="1">
      <alignment horizontal="center"/>
    </xf>
    <xf numFmtId="0" fontId="49" fillId="0" borderId="13" xfId="0" applyFont="1" applyBorder="1" applyAlignment="1">
      <alignment horizontal="left" vertical="center"/>
    </xf>
    <xf numFmtId="171" fontId="50" fillId="0" borderId="23" xfId="0" applyNumberFormat="1" applyFont="1" applyBorder="1" applyAlignment="1">
      <alignment/>
    </xf>
    <xf numFmtId="171" fontId="49" fillId="0" borderId="23" xfId="0" applyNumberFormat="1" applyFont="1" applyBorder="1" applyAlignment="1">
      <alignment/>
    </xf>
    <xf numFmtId="0" fontId="0" fillId="0" borderId="24" xfId="0" applyBorder="1" applyAlignment="1">
      <alignment horizontal="center" vertical="center"/>
    </xf>
    <xf numFmtId="0" fontId="0" fillId="0" borderId="25" xfId="0" applyBorder="1" applyAlignment="1">
      <alignment/>
    </xf>
    <xf numFmtId="0" fontId="50" fillId="0" borderId="26" xfId="0" applyFont="1" applyBorder="1" applyAlignment="1">
      <alignment/>
    </xf>
    <xf numFmtId="0" fontId="49" fillId="0" borderId="26" xfId="0" applyFont="1" applyFill="1" applyBorder="1" applyAlignment="1">
      <alignment/>
    </xf>
    <xf numFmtId="171" fontId="49" fillId="0" borderId="26" xfId="0" applyNumberFormat="1" applyFont="1" applyBorder="1" applyAlignment="1">
      <alignment/>
    </xf>
    <xf numFmtId="171" fontId="49" fillId="0" borderId="27" xfId="0" applyNumberFormat="1" applyFont="1" applyBorder="1" applyAlignment="1">
      <alignment/>
    </xf>
    <xf numFmtId="0" fontId="42" fillId="0" borderId="0" xfId="0" applyFont="1" applyAlignment="1">
      <alignment/>
    </xf>
    <xf numFmtId="43" fontId="0" fillId="0" borderId="0" xfId="0" applyNumberFormat="1" applyAlignment="1">
      <alignment/>
    </xf>
    <xf numFmtId="0" fontId="44" fillId="0" borderId="10" xfId="0" applyFont="1" applyBorder="1" applyAlignment="1">
      <alignment horizontal="left" vertical="top" wrapText="1"/>
    </xf>
    <xf numFmtId="0" fontId="44" fillId="0" borderId="10" xfId="0" applyFont="1" applyBorder="1" applyAlignment="1">
      <alignment vertical="top" wrapText="1"/>
    </xf>
    <xf numFmtId="0" fontId="0" fillId="0" borderId="15" xfId="0" applyBorder="1" applyAlignment="1">
      <alignment vertical="top" wrapText="1"/>
    </xf>
    <xf numFmtId="0" fontId="0" fillId="0" borderId="12" xfId="0" applyBorder="1" applyAlignment="1">
      <alignment vertical="top" wrapText="1"/>
    </xf>
    <xf numFmtId="0" fontId="44" fillId="0" borderId="12" xfId="0" applyFont="1" applyBorder="1" applyAlignment="1">
      <alignment vertical="top" wrapText="1"/>
    </xf>
    <xf numFmtId="0" fontId="44" fillId="0" borderId="12" xfId="0" applyFont="1" applyBorder="1" applyAlignment="1">
      <alignment horizontal="center" vertical="top"/>
    </xf>
    <xf numFmtId="0" fontId="44" fillId="0" borderId="12" xfId="0" applyFont="1" applyBorder="1" applyAlignment="1">
      <alignment vertical="top"/>
    </xf>
    <xf numFmtId="43" fontId="44" fillId="0" borderId="0" xfId="0" applyNumberFormat="1" applyFont="1" applyAlignment="1">
      <alignment/>
    </xf>
    <xf numFmtId="171" fontId="44" fillId="0" borderId="0" xfId="0" applyNumberFormat="1" applyFont="1" applyAlignment="1">
      <alignment/>
    </xf>
    <xf numFmtId="43" fontId="4" fillId="0" borderId="13" xfId="42" applyFont="1" applyFill="1" applyBorder="1" applyAlignment="1">
      <alignment horizontal="center" vertical="center"/>
    </xf>
    <xf numFmtId="0" fontId="44" fillId="0" borderId="10" xfId="0" applyFont="1" applyBorder="1" applyAlignment="1">
      <alignment horizontal="left" vertical="top" wrapText="1"/>
    </xf>
    <xf numFmtId="0" fontId="44" fillId="0" borderId="12" xfId="0" applyFont="1" applyBorder="1" applyAlignment="1">
      <alignment horizontal="left" vertical="top" wrapText="1"/>
    </xf>
    <xf numFmtId="0" fontId="44" fillId="0" borderId="15" xfId="0" applyFont="1" applyBorder="1" applyAlignment="1">
      <alignment horizontal="left" vertical="top" wrapText="1"/>
    </xf>
    <xf numFmtId="0" fontId="44" fillId="0" borderId="10" xfId="0" applyFont="1" applyBorder="1" applyAlignment="1">
      <alignment vertical="top" wrapText="1"/>
    </xf>
    <xf numFmtId="0" fontId="44" fillId="0" borderId="12" xfId="0" applyFont="1" applyBorder="1" applyAlignment="1">
      <alignment vertical="top" wrapText="1"/>
    </xf>
    <xf numFmtId="0" fontId="44" fillId="0" borderId="15" xfId="0" applyFont="1" applyBorder="1" applyAlignment="1">
      <alignment vertical="top" wrapText="1"/>
    </xf>
    <xf numFmtId="0" fontId="44" fillId="0" borderId="28" xfId="0" applyFont="1" applyBorder="1" applyAlignment="1">
      <alignment horizontal="center" vertical="top" wrapText="1"/>
    </xf>
    <xf numFmtId="0" fontId="44" fillId="0" borderId="29" xfId="0" applyFont="1" applyBorder="1" applyAlignment="1">
      <alignment horizontal="center" vertical="top" wrapText="1"/>
    </xf>
    <xf numFmtId="0" fontId="44" fillId="0" borderId="30" xfId="0" applyFont="1" applyBorder="1" applyAlignment="1">
      <alignment horizontal="center" vertical="top" wrapText="1"/>
    </xf>
    <xf numFmtId="0" fontId="44" fillId="0" borderId="0" xfId="0" applyFont="1" applyAlignment="1">
      <alignment vertical="top" wrapText="1"/>
    </xf>
    <xf numFmtId="0" fontId="0" fillId="0" borderId="0" xfId="0" applyAlignment="1">
      <alignment vertical="top" wrapText="1"/>
    </xf>
    <xf numFmtId="0" fontId="0" fillId="0" borderId="15" xfId="0" applyBorder="1" applyAlignment="1">
      <alignment vertical="top" wrapText="1"/>
    </xf>
    <xf numFmtId="0" fontId="0" fillId="0" borderId="12" xfId="0" applyBorder="1" applyAlignment="1">
      <alignment vertical="top"/>
    </xf>
    <xf numFmtId="0" fontId="0" fillId="0" borderId="12" xfId="0" applyBorder="1" applyAlignment="1">
      <alignment vertical="top" wrapText="1"/>
    </xf>
    <xf numFmtId="0" fontId="44" fillId="0" borderId="10" xfId="0" applyFont="1" applyBorder="1" applyAlignment="1">
      <alignment horizontal="center" vertical="top" wrapText="1"/>
    </xf>
    <xf numFmtId="0" fontId="44" fillId="0" borderId="12" xfId="0" applyFont="1" applyBorder="1" applyAlignment="1">
      <alignment horizontal="center" vertical="top" wrapText="1"/>
    </xf>
    <xf numFmtId="0" fontId="44" fillId="0" borderId="15" xfId="0" applyFont="1" applyBorder="1" applyAlignment="1">
      <alignment horizontal="center" vertical="top" wrapText="1"/>
    </xf>
    <xf numFmtId="0" fontId="44" fillId="0" borderId="10"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3" xfId="0" applyFont="1" applyBorder="1" applyAlignment="1">
      <alignment vertical="center" wrapText="1"/>
    </xf>
    <xf numFmtId="44" fontId="44" fillId="0" borderId="13" xfId="0" applyNumberFormat="1" applyFont="1" applyBorder="1" applyAlignment="1">
      <alignment vertical="center" wrapText="1"/>
    </xf>
    <xf numFmtId="44" fontId="0" fillId="0" borderId="13" xfId="0" applyNumberFormat="1" applyBorder="1" applyAlignment="1">
      <alignment vertical="center" wrapText="1"/>
    </xf>
    <xf numFmtId="0" fontId="3" fillId="0" borderId="31" xfId="0" applyFont="1" applyBorder="1" applyAlignment="1">
      <alignment horizontal="center" vertical="center"/>
    </xf>
    <xf numFmtId="0" fontId="3" fillId="0" borderId="13" xfId="0" applyFont="1" applyBorder="1" applyAlignment="1">
      <alignment horizontal="center" vertical="center"/>
    </xf>
    <xf numFmtId="14" fontId="50" fillId="0" borderId="10" xfId="0" applyNumberFormat="1" applyFont="1" applyBorder="1" applyAlignment="1">
      <alignment horizontal="center" vertical="center"/>
    </xf>
    <xf numFmtId="0" fontId="50" fillId="0" borderId="12" xfId="0" applyFont="1" applyBorder="1" applyAlignment="1">
      <alignment horizontal="center" vertical="center"/>
    </xf>
    <xf numFmtId="0" fontId="50" fillId="0" borderId="15" xfId="0" applyFont="1" applyBorder="1" applyAlignment="1">
      <alignment horizontal="center" vertical="center"/>
    </xf>
    <xf numFmtId="0" fontId="0" fillId="0" borderId="24" xfId="0" applyBorder="1" applyAlignment="1">
      <alignment horizontal="center" vertical="center"/>
    </xf>
    <xf numFmtId="43" fontId="3" fillId="0" borderId="31" xfId="42" applyFont="1" applyBorder="1" applyAlignment="1">
      <alignment horizontal="center" vertical="center" wrapText="1"/>
    </xf>
    <xf numFmtId="43" fontId="3" fillId="0" borderId="13" xfId="42" applyFont="1" applyBorder="1" applyAlignment="1">
      <alignment horizontal="center" vertical="center" wrapText="1"/>
    </xf>
    <xf numFmtId="171" fontId="3" fillId="0" borderId="31" xfId="42" applyNumberFormat="1" applyFont="1" applyBorder="1" applyAlignment="1">
      <alignment horizontal="center" vertical="center" wrapText="1"/>
    </xf>
    <xf numFmtId="171" fontId="3" fillId="0" borderId="13" xfId="42" applyNumberFormat="1" applyFont="1" applyBorder="1" applyAlignment="1">
      <alignment horizontal="center" vertical="center" wrapText="1"/>
    </xf>
    <xf numFmtId="0" fontId="3" fillId="0" borderId="3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2" xfId="0" applyFont="1" applyBorder="1" applyAlignment="1">
      <alignment horizontal="center" vertical="center"/>
    </xf>
    <xf numFmtId="0" fontId="3" fillId="0" borderId="23" xfId="0" applyFont="1" applyBorder="1" applyAlignment="1">
      <alignment horizontal="center" vertical="center"/>
    </xf>
    <xf numFmtId="0" fontId="50" fillId="0" borderId="13" xfId="0" applyFont="1" applyBorder="1" applyAlignment="1">
      <alignment horizontal="left" vertical="center"/>
    </xf>
    <xf numFmtId="0" fontId="3" fillId="0" borderId="33" xfId="0" applyFont="1" applyBorder="1" applyAlignment="1">
      <alignment horizontal="center" vertical="center"/>
    </xf>
    <xf numFmtId="0" fontId="3" fillId="0" borderId="24"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57"/>
  <sheetViews>
    <sheetView zoomScalePageLayoutView="0" workbookViewId="0" topLeftCell="A16">
      <selection activeCell="C21" sqref="C21"/>
    </sheetView>
  </sheetViews>
  <sheetFormatPr defaultColWidth="9.140625" defaultRowHeight="15"/>
  <cols>
    <col min="1" max="1" width="22.57421875" style="1" customWidth="1"/>
    <col min="2" max="2" width="12.28125" style="1" customWidth="1"/>
    <col min="3" max="3" width="10.28125" style="1" customWidth="1"/>
    <col min="4" max="4" width="14.7109375" style="1" customWidth="1"/>
    <col min="5" max="5" width="8.421875" style="1" customWidth="1"/>
    <col min="6" max="6" width="12.00390625" style="1" bestFit="1" customWidth="1"/>
    <col min="7" max="7" width="7.7109375" style="1" customWidth="1"/>
    <col min="8" max="8" width="15.57421875" style="1" customWidth="1"/>
    <col min="9" max="9" width="6.8515625" style="1" customWidth="1"/>
    <col min="10" max="10" width="22.00390625" style="1" customWidth="1"/>
    <col min="11" max="11" width="25.28125" style="1" customWidth="1"/>
    <col min="12" max="12" width="13.28125" style="1" customWidth="1"/>
    <col min="13" max="13" width="8.57421875" style="1" customWidth="1"/>
    <col min="14" max="14" width="8.140625" style="1" customWidth="1"/>
    <col min="15" max="15" width="19.00390625" style="1" customWidth="1"/>
    <col min="16" max="16" width="8.7109375" style="1" customWidth="1"/>
    <col min="17" max="16384" width="9.140625" style="1" customWidth="1"/>
  </cols>
  <sheetData>
    <row r="1" ht="20.25">
      <c r="E1" s="53"/>
    </row>
    <row r="2" spans="1:7" ht="13.5">
      <c r="A2" s="35"/>
      <c r="B2" s="35"/>
      <c r="C2" s="35"/>
      <c r="G2" s="36" t="s">
        <v>0</v>
      </c>
    </row>
    <row r="3" spans="1:2" ht="15">
      <c r="A3" s="54" t="s">
        <v>72</v>
      </c>
      <c r="B3" s="54" t="s">
        <v>1</v>
      </c>
    </row>
    <row r="4" spans="1:16" ht="34.5" customHeight="1">
      <c r="A4" s="105" t="s">
        <v>20</v>
      </c>
      <c r="B4" s="105" t="s">
        <v>2</v>
      </c>
      <c r="C4" s="105" t="s">
        <v>3</v>
      </c>
      <c r="D4" s="108" t="s">
        <v>14</v>
      </c>
      <c r="E4" s="105" t="s">
        <v>15</v>
      </c>
      <c r="F4" s="111" t="s">
        <v>90</v>
      </c>
      <c r="G4" s="111"/>
      <c r="H4" s="111"/>
      <c r="I4" s="111"/>
      <c r="J4" s="111"/>
      <c r="K4" s="111"/>
      <c r="L4" s="111"/>
      <c r="M4" s="111"/>
      <c r="N4" s="111"/>
      <c r="O4" s="105" t="s">
        <v>12</v>
      </c>
      <c r="P4" s="105" t="s">
        <v>13</v>
      </c>
    </row>
    <row r="5" spans="1:16" ht="34.5" customHeight="1">
      <c r="A5" s="106"/>
      <c r="B5" s="106"/>
      <c r="C5" s="106"/>
      <c r="D5" s="109"/>
      <c r="E5" s="106"/>
      <c r="F5" s="112" t="s">
        <v>4</v>
      </c>
      <c r="G5" s="113"/>
      <c r="H5" s="105" t="s">
        <v>16</v>
      </c>
      <c r="I5" s="105" t="s">
        <v>17</v>
      </c>
      <c r="J5" s="105" t="s">
        <v>7</v>
      </c>
      <c r="K5" s="105" t="s">
        <v>8</v>
      </c>
      <c r="L5" s="105" t="s">
        <v>9</v>
      </c>
      <c r="M5" s="105" t="s">
        <v>10</v>
      </c>
      <c r="N5" s="105" t="s">
        <v>11</v>
      </c>
      <c r="O5" s="106"/>
      <c r="P5" s="106"/>
    </row>
    <row r="6" spans="1:16" ht="34.5" customHeight="1">
      <c r="A6" s="107"/>
      <c r="B6" s="107"/>
      <c r="C6" s="107"/>
      <c r="D6" s="110"/>
      <c r="E6" s="107"/>
      <c r="F6" s="5" t="s">
        <v>5</v>
      </c>
      <c r="G6" s="5" t="s">
        <v>6</v>
      </c>
      <c r="H6" s="107"/>
      <c r="I6" s="107"/>
      <c r="J6" s="107"/>
      <c r="K6" s="107"/>
      <c r="L6" s="107"/>
      <c r="M6" s="107"/>
      <c r="N6" s="107"/>
      <c r="O6" s="107"/>
      <c r="P6" s="107"/>
    </row>
    <row r="7" spans="1:16" ht="12.75">
      <c r="A7" s="5">
        <v>1</v>
      </c>
      <c r="B7" s="5">
        <v>2</v>
      </c>
      <c r="C7" s="5">
        <v>3</v>
      </c>
      <c r="D7" s="5">
        <v>4</v>
      </c>
      <c r="E7" s="5">
        <v>5</v>
      </c>
      <c r="F7" s="5">
        <v>6</v>
      </c>
      <c r="G7" s="5">
        <v>7</v>
      </c>
      <c r="H7" s="5">
        <v>8</v>
      </c>
      <c r="I7" s="5">
        <v>9</v>
      </c>
      <c r="J7" s="5">
        <v>10</v>
      </c>
      <c r="K7" s="5">
        <v>11</v>
      </c>
      <c r="L7" s="5">
        <v>12</v>
      </c>
      <c r="M7" s="5">
        <v>13</v>
      </c>
      <c r="N7" s="5" t="s">
        <v>18</v>
      </c>
      <c r="O7" s="5">
        <v>15</v>
      </c>
      <c r="P7" s="5">
        <v>16</v>
      </c>
    </row>
    <row r="8" spans="1:16" ht="12.75" customHeight="1">
      <c r="A8" s="105" t="s">
        <v>25</v>
      </c>
      <c r="B8" s="57" t="s">
        <v>19</v>
      </c>
      <c r="C8" s="37">
        <v>10000</v>
      </c>
      <c r="D8" s="108" t="s">
        <v>26</v>
      </c>
      <c r="E8" s="108" t="s">
        <v>27</v>
      </c>
      <c r="F8" s="38">
        <v>1999</v>
      </c>
      <c r="G8" s="37">
        <v>1534</v>
      </c>
      <c r="H8" s="39"/>
      <c r="I8" s="37">
        <v>0</v>
      </c>
      <c r="J8" s="39"/>
      <c r="K8" s="39"/>
      <c r="L8" s="8"/>
      <c r="M8" s="39"/>
      <c r="N8" s="37">
        <f>+G8-I8</f>
        <v>1534</v>
      </c>
      <c r="O8" s="39"/>
      <c r="P8" s="39"/>
    </row>
    <row r="9" spans="1:16" ht="38.25">
      <c r="A9" s="106"/>
      <c r="B9" s="64"/>
      <c r="C9" s="37">
        <v>10000</v>
      </c>
      <c r="D9" s="116"/>
      <c r="E9" s="116"/>
      <c r="F9" s="38">
        <v>2000</v>
      </c>
      <c r="G9" s="37">
        <v>10000</v>
      </c>
      <c r="H9" s="39"/>
      <c r="I9" s="37">
        <v>10000</v>
      </c>
      <c r="J9" s="6" t="s">
        <v>21</v>
      </c>
      <c r="K9" s="6"/>
      <c r="L9" s="8" t="s">
        <v>22</v>
      </c>
      <c r="M9" s="6"/>
      <c r="N9" s="37">
        <f>+G9-I9</f>
        <v>0</v>
      </c>
      <c r="O9" s="39"/>
      <c r="P9" s="39"/>
    </row>
    <row r="10" spans="1:16" ht="63.75">
      <c r="A10" s="64"/>
      <c r="B10" s="64"/>
      <c r="C10" s="40">
        <v>10000</v>
      </c>
      <c r="D10" s="41"/>
      <c r="E10" s="41"/>
      <c r="F10" s="42">
        <v>2001</v>
      </c>
      <c r="G10" s="40">
        <v>10000</v>
      </c>
      <c r="H10" s="57" t="s">
        <v>31</v>
      </c>
      <c r="I10" s="40">
        <v>2080</v>
      </c>
      <c r="J10" s="60" t="s">
        <v>23</v>
      </c>
      <c r="K10" s="60" t="s">
        <v>24</v>
      </c>
      <c r="L10" s="60" t="s">
        <v>28</v>
      </c>
      <c r="M10" s="60" t="s">
        <v>29</v>
      </c>
      <c r="N10" s="40">
        <f>+G10-I10</f>
        <v>7920</v>
      </c>
      <c r="O10" s="57" t="s">
        <v>35</v>
      </c>
      <c r="P10" s="41"/>
    </row>
    <row r="11" spans="1:16" ht="38.25">
      <c r="A11" s="64"/>
      <c r="B11" s="64"/>
      <c r="C11" s="43"/>
      <c r="D11" s="41"/>
      <c r="E11" s="44"/>
      <c r="F11" s="42"/>
      <c r="G11" s="43"/>
      <c r="H11" s="57" t="s">
        <v>41</v>
      </c>
      <c r="I11" s="43">
        <v>3664</v>
      </c>
      <c r="J11" s="60" t="s">
        <v>30</v>
      </c>
      <c r="K11" s="18" t="s">
        <v>33</v>
      </c>
      <c r="L11" s="60" t="s">
        <v>28</v>
      </c>
      <c r="M11" s="18"/>
      <c r="N11" s="40"/>
      <c r="O11" s="57" t="s">
        <v>35</v>
      </c>
      <c r="P11" s="41"/>
    </row>
    <row r="12" spans="1:16" ht="51">
      <c r="A12" s="64"/>
      <c r="B12" s="64"/>
      <c r="C12" s="45">
        <v>10000</v>
      </c>
      <c r="D12" s="46"/>
      <c r="E12" s="47"/>
      <c r="F12" s="48">
        <v>2002</v>
      </c>
      <c r="G12" s="45">
        <v>10000</v>
      </c>
      <c r="H12" s="59"/>
      <c r="I12" s="45">
        <v>1582</v>
      </c>
      <c r="J12" s="61" t="s">
        <v>32</v>
      </c>
      <c r="K12" s="20" t="s">
        <v>33</v>
      </c>
      <c r="L12" s="61" t="s">
        <v>34</v>
      </c>
      <c r="M12" s="20"/>
      <c r="N12" s="49">
        <f>+G12-I11-I12</f>
        <v>4754</v>
      </c>
      <c r="O12" s="50"/>
      <c r="P12" s="46"/>
    </row>
    <row r="13" spans="1:16" ht="48.75" customHeight="1">
      <c r="A13" s="55"/>
      <c r="B13" s="55"/>
      <c r="C13" s="24">
        <v>10000</v>
      </c>
      <c r="D13" s="18" t="s">
        <v>26</v>
      </c>
      <c r="E13" s="57" t="s">
        <v>27</v>
      </c>
      <c r="F13" s="17"/>
      <c r="G13" s="9"/>
      <c r="H13" s="108" t="s">
        <v>48</v>
      </c>
      <c r="I13" s="24">
        <v>4052</v>
      </c>
      <c r="J13" s="60" t="s">
        <v>36</v>
      </c>
      <c r="K13" s="29" t="s">
        <v>33</v>
      </c>
      <c r="L13" s="27" t="s">
        <v>42</v>
      </c>
      <c r="M13" s="22" t="s">
        <v>43</v>
      </c>
      <c r="N13" s="16"/>
      <c r="O13" s="2"/>
      <c r="P13" s="3"/>
    </row>
    <row r="14" spans="1:16" ht="89.25" customHeight="1">
      <c r="A14" s="4"/>
      <c r="B14" s="4"/>
      <c r="C14" s="25"/>
      <c r="D14" s="14"/>
      <c r="E14" s="4"/>
      <c r="F14" s="15"/>
      <c r="G14" s="23"/>
      <c r="H14" s="117"/>
      <c r="I14" s="25">
        <v>3117</v>
      </c>
      <c r="J14" s="58" t="s">
        <v>37</v>
      </c>
      <c r="K14" s="30" t="s">
        <v>39</v>
      </c>
      <c r="L14" s="7" t="s">
        <v>42</v>
      </c>
      <c r="M14" s="62" t="s">
        <v>43</v>
      </c>
      <c r="N14" s="13"/>
      <c r="O14" s="4"/>
      <c r="P14" s="28"/>
    </row>
    <row r="15" spans="1:16" ht="51" customHeight="1">
      <c r="A15" s="11"/>
      <c r="B15" s="11"/>
      <c r="C15" s="26">
        <v>10000</v>
      </c>
      <c r="D15" s="11"/>
      <c r="E15" s="11"/>
      <c r="F15" s="12">
        <v>2003</v>
      </c>
      <c r="G15" s="26">
        <v>10000</v>
      </c>
      <c r="H15" s="11"/>
      <c r="I15" s="10">
        <v>1618</v>
      </c>
      <c r="J15" s="59" t="s">
        <v>38</v>
      </c>
      <c r="K15" s="31" t="s">
        <v>40</v>
      </c>
      <c r="L15" s="31" t="s">
        <v>42</v>
      </c>
      <c r="M15" s="32" t="s">
        <v>43</v>
      </c>
      <c r="N15" s="19">
        <f>+G15-I13-I14-I15</f>
        <v>1213</v>
      </c>
      <c r="O15" s="11"/>
      <c r="P15" s="21"/>
    </row>
    <row r="16" spans="1:16" ht="51">
      <c r="A16" s="57" t="s">
        <v>25</v>
      </c>
      <c r="B16" s="57"/>
      <c r="C16" s="40">
        <v>10000</v>
      </c>
      <c r="D16" s="108" t="s">
        <v>26</v>
      </c>
      <c r="E16" s="108" t="s">
        <v>27</v>
      </c>
      <c r="F16" s="42">
        <v>2004</v>
      </c>
      <c r="G16" s="40">
        <v>10000</v>
      </c>
      <c r="H16" s="57" t="s">
        <v>47</v>
      </c>
      <c r="I16" s="40">
        <v>18874</v>
      </c>
      <c r="J16" s="60" t="s">
        <v>44</v>
      </c>
      <c r="K16" s="60" t="s">
        <v>45</v>
      </c>
      <c r="L16" s="57" t="s">
        <v>46</v>
      </c>
      <c r="M16" s="57" t="s">
        <v>43</v>
      </c>
      <c r="N16" s="40">
        <f>+G16-I16</f>
        <v>-8874</v>
      </c>
      <c r="O16" s="41"/>
      <c r="P16" s="41"/>
    </row>
    <row r="17" spans="1:16" ht="59.25" customHeight="1">
      <c r="A17" s="63"/>
      <c r="B17" s="63"/>
      <c r="C17" s="51"/>
      <c r="D17" s="118"/>
      <c r="E17" s="118"/>
      <c r="F17" s="42"/>
      <c r="G17" s="40"/>
      <c r="H17" s="57" t="s">
        <v>56</v>
      </c>
      <c r="I17" s="40">
        <v>8511</v>
      </c>
      <c r="J17" s="57" t="s">
        <v>49</v>
      </c>
      <c r="K17" s="57" t="s">
        <v>51</v>
      </c>
      <c r="L17" s="57" t="s">
        <v>53</v>
      </c>
      <c r="M17" s="41"/>
      <c r="N17" s="40"/>
      <c r="O17" s="41"/>
      <c r="P17" s="41"/>
    </row>
    <row r="18" spans="1:16" ht="51">
      <c r="A18" s="63"/>
      <c r="B18" s="63"/>
      <c r="C18" s="51">
        <v>10000</v>
      </c>
      <c r="D18" s="118"/>
      <c r="E18" s="118"/>
      <c r="F18" s="100">
        <v>2005</v>
      </c>
      <c r="G18" s="51">
        <v>10000</v>
      </c>
      <c r="H18" s="101"/>
      <c r="I18" s="51">
        <v>1507</v>
      </c>
      <c r="J18" s="99" t="s">
        <v>50</v>
      </c>
      <c r="K18" s="99" t="s">
        <v>52</v>
      </c>
      <c r="L18" s="99" t="s">
        <v>54</v>
      </c>
      <c r="M18" s="101"/>
      <c r="N18" s="51">
        <f>+G18-I17-I18</f>
        <v>-18</v>
      </c>
      <c r="O18" s="101"/>
      <c r="P18" s="46"/>
    </row>
    <row r="19" spans="1:16" ht="51">
      <c r="A19" s="96"/>
      <c r="B19" s="96"/>
      <c r="C19" s="52">
        <v>10000</v>
      </c>
      <c r="D19" s="119" t="s">
        <v>26</v>
      </c>
      <c r="E19" s="119" t="s">
        <v>27</v>
      </c>
      <c r="F19" s="39">
        <v>2006</v>
      </c>
      <c r="G19" s="52">
        <v>10000</v>
      </c>
      <c r="H19" s="8" t="s">
        <v>64</v>
      </c>
      <c r="I19" s="52">
        <v>3315</v>
      </c>
      <c r="J19" s="8" t="s">
        <v>55</v>
      </c>
      <c r="K19" s="8" t="s">
        <v>63</v>
      </c>
      <c r="L19" s="8" t="s">
        <v>52</v>
      </c>
      <c r="M19" s="8" t="s">
        <v>54</v>
      </c>
      <c r="N19" s="37">
        <f>+G19-I19</f>
        <v>6685</v>
      </c>
      <c r="O19" s="39"/>
      <c r="P19" s="39"/>
    </row>
    <row r="20" spans="1:16" ht="92.25" customHeight="1">
      <c r="A20" s="98"/>
      <c r="B20" s="98"/>
      <c r="C20" s="40">
        <v>10000</v>
      </c>
      <c r="D20" s="120"/>
      <c r="E20" s="120"/>
      <c r="F20" s="42">
        <v>2007</v>
      </c>
      <c r="G20" s="40">
        <v>10000</v>
      </c>
      <c r="H20" s="96" t="s">
        <v>59</v>
      </c>
      <c r="I20" s="40">
        <v>14207</v>
      </c>
      <c r="J20" s="95" t="s">
        <v>57</v>
      </c>
      <c r="K20" s="96" t="s">
        <v>58</v>
      </c>
      <c r="L20" s="96" t="s">
        <v>60</v>
      </c>
      <c r="M20" s="96" t="s">
        <v>61</v>
      </c>
      <c r="N20" s="40">
        <f>+G20-I20</f>
        <v>-4207</v>
      </c>
      <c r="O20" s="41"/>
      <c r="P20" s="41"/>
    </row>
    <row r="21" spans="1:16" ht="20.25" customHeight="1">
      <c r="A21" s="98"/>
      <c r="B21" s="98"/>
      <c r="C21" s="37">
        <v>10000</v>
      </c>
      <c r="D21" s="120"/>
      <c r="E21" s="120"/>
      <c r="F21" s="38">
        <v>2008</v>
      </c>
      <c r="G21" s="37">
        <v>10000</v>
      </c>
      <c r="H21" s="39"/>
      <c r="I21" s="37"/>
      <c r="J21" s="39"/>
      <c r="K21" s="39"/>
      <c r="L21" s="39"/>
      <c r="M21" s="39"/>
      <c r="N21" s="37">
        <f>+G21-I21</f>
        <v>10000</v>
      </c>
      <c r="O21" s="119" t="s">
        <v>91</v>
      </c>
      <c r="P21" s="39"/>
    </row>
    <row r="22" spans="1:16" ht="20.25" customHeight="1">
      <c r="A22" s="97"/>
      <c r="B22" s="97"/>
      <c r="C22" s="37">
        <v>10000</v>
      </c>
      <c r="D22" s="121"/>
      <c r="E22" s="121"/>
      <c r="F22" s="38">
        <v>2009</v>
      </c>
      <c r="G22" s="37">
        <v>8465.753424657534</v>
      </c>
      <c r="H22" s="39"/>
      <c r="I22" s="37"/>
      <c r="J22" s="39"/>
      <c r="K22" s="39"/>
      <c r="L22" s="39"/>
      <c r="M22" s="39"/>
      <c r="N22" s="37">
        <f>+G22-I22</f>
        <v>8465.753424657534</v>
      </c>
      <c r="O22" s="121"/>
      <c r="P22" s="39"/>
    </row>
    <row r="23" spans="1:14" ht="14.25" thickBot="1">
      <c r="A23" s="34" t="s">
        <v>62</v>
      </c>
      <c r="C23" s="65"/>
      <c r="G23" s="66">
        <f>SUM(G8:G22)</f>
        <v>99999.75342465754</v>
      </c>
      <c r="I23" s="66">
        <f>SUM(I8:I22)</f>
        <v>72527</v>
      </c>
      <c r="N23" s="66">
        <f>SUM(N8:N22)</f>
        <v>27472.753424657534</v>
      </c>
    </row>
    <row r="24" spans="3:14" ht="13.5" thickTop="1">
      <c r="C24" s="14"/>
      <c r="L24" s="33"/>
      <c r="N24" s="33"/>
    </row>
    <row r="25" spans="1:16" ht="12.75">
      <c r="A25" s="114" t="s">
        <v>71</v>
      </c>
      <c r="B25" s="115"/>
      <c r="C25" s="115"/>
      <c r="D25" s="115"/>
      <c r="E25" s="115"/>
      <c r="F25" s="115"/>
      <c r="G25" s="115"/>
      <c r="H25" s="115"/>
      <c r="I25" s="115"/>
      <c r="J25" s="115"/>
      <c r="K25" s="115"/>
      <c r="L25" s="115"/>
      <c r="M25" s="115"/>
      <c r="N25" s="115"/>
      <c r="O25" s="115"/>
      <c r="P25" s="115"/>
    </row>
    <row r="26" spans="1:16" ht="12.75">
      <c r="A26" s="115"/>
      <c r="B26" s="115"/>
      <c r="C26" s="115"/>
      <c r="D26" s="115"/>
      <c r="E26" s="115"/>
      <c r="F26" s="115"/>
      <c r="G26" s="115"/>
      <c r="H26" s="115"/>
      <c r="I26" s="115"/>
      <c r="J26" s="115"/>
      <c r="K26" s="115"/>
      <c r="L26" s="115"/>
      <c r="M26" s="115"/>
      <c r="N26" s="115"/>
      <c r="O26" s="115"/>
      <c r="P26" s="115"/>
    </row>
    <row r="27" spans="1:16" ht="12.75">
      <c r="A27" s="115"/>
      <c r="B27" s="115"/>
      <c r="C27" s="115"/>
      <c r="D27" s="115"/>
      <c r="E27" s="115"/>
      <c r="F27" s="115"/>
      <c r="G27" s="115"/>
      <c r="H27" s="115"/>
      <c r="I27" s="115"/>
      <c r="J27" s="115"/>
      <c r="K27" s="115"/>
      <c r="L27" s="115"/>
      <c r="M27" s="115"/>
      <c r="N27" s="115"/>
      <c r="O27" s="115"/>
      <c r="P27" s="115"/>
    </row>
    <row r="28" spans="1:16" ht="12.75">
      <c r="A28" s="115"/>
      <c r="B28" s="115"/>
      <c r="C28" s="115"/>
      <c r="D28" s="115"/>
      <c r="E28" s="115"/>
      <c r="F28" s="115"/>
      <c r="G28" s="115"/>
      <c r="H28" s="115"/>
      <c r="I28" s="115"/>
      <c r="J28" s="115"/>
      <c r="K28" s="115"/>
      <c r="L28" s="115"/>
      <c r="M28" s="115"/>
      <c r="N28" s="115"/>
      <c r="O28" s="115"/>
      <c r="P28" s="115"/>
    </row>
    <row r="29" spans="1:16" ht="12.75">
      <c r="A29" s="115"/>
      <c r="B29" s="115"/>
      <c r="C29" s="115"/>
      <c r="D29" s="115"/>
      <c r="E29" s="115"/>
      <c r="F29" s="115"/>
      <c r="G29" s="115"/>
      <c r="H29" s="115"/>
      <c r="I29" s="115"/>
      <c r="J29" s="115"/>
      <c r="K29" s="115"/>
      <c r="L29" s="115"/>
      <c r="M29" s="115"/>
      <c r="N29" s="115"/>
      <c r="O29" s="115"/>
      <c r="P29" s="115"/>
    </row>
    <row r="30" spans="8:13" ht="20.25">
      <c r="H30" s="53"/>
      <c r="J30" s="67"/>
      <c r="L30" s="33"/>
      <c r="M30" s="33"/>
    </row>
    <row r="32" spans="7:8" ht="15">
      <c r="G32" s="70"/>
      <c r="H32" s="103"/>
    </row>
    <row r="33" spans="7:8" ht="15">
      <c r="G33" s="70"/>
      <c r="H33" s="103"/>
    </row>
    <row r="34" ht="12.75">
      <c r="H34" s="102"/>
    </row>
    <row r="57" spans="7:9" ht="12.75">
      <c r="G57" s="33"/>
      <c r="I57" s="33"/>
    </row>
  </sheetData>
  <sheetProtection/>
  <mergeCells count="26">
    <mergeCell ref="A25:P29"/>
    <mergeCell ref="A8:A9"/>
    <mergeCell ref="D8:D9"/>
    <mergeCell ref="E8:E9"/>
    <mergeCell ref="H13:H14"/>
    <mergeCell ref="D16:D18"/>
    <mergeCell ref="E16:E18"/>
    <mergeCell ref="D19:D22"/>
    <mergeCell ref="E19:E22"/>
    <mergeCell ref="O21:O22"/>
    <mergeCell ref="P4:P6"/>
    <mergeCell ref="F5:G5"/>
    <mergeCell ref="H5:H6"/>
    <mergeCell ref="I5:I6"/>
    <mergeCell ref="J5:J6"/>
    <mergeCell ref="K5:K6"/>
    <mergeCell ref="L5:L6"/>
    <mergeCell ref="M5:M6"/>
    <mergeCell ref="N5:N6"/>
    <mergeCell ref="O4:O6"/>
    <mergeCell ref="A4:A6"/>
    <mergeCell ref="B4:B6"/>
    <mergeCell ref="C4:C6"/>
    <mergeCell ref="D4:D6"/>
    <mergeCell ref="E4:E6"/>
    <mergeCell ref="F4:N4"/>
  </mergeCells>
  <printOptions/>
  <pageMargins left="0.45" right="0.7" top="0.75" bottom="0.75" header="0.3" footer="0.3"/>
  <pageSetup fitToHeight="0"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P21"/>
  <sheetViews>
    <sheetView zoomScalePageLayoutView="0" workbookViewId="0" topLeftCell="A1">
      <selection activeCell="B24" sqref="B24"/>
    </sheetView>
  </sheetViews>
  <sheetFormatPr defaultColWidth="9.140625" defaultRowHeight="15"/>
  <cols>
    <col min="1" max="1" width="17.421875" style="0" customWidth="1"/>
    <col min="6" max="6" width="12.28125" style="0" bestFit="1" customWidth="1"/>
    <col min="15" max="15" width="17.140625" style="0" customWidth="1"/>
  </cols>
  <sheetData>
    <row r="1" spans="1:7" s="1" customFormat="1" ht="13.5">
      <c r="A1" s="35"/>
      <c r="B1" s="35"/>
      <c r="C1" s="35"/>
      <c r="G1" s="36" t="s">
        <v>0</v>
      </c>
    </row>
    <row r="2" spans="1:2" s="1" customFormat="1" ht="15">
      <c r="A2" s="54" t="s">
        <v>72</v>
      </c>
      <c r="B2" s="54" t="s">
        <v>1</v>
      </c>
    </row>
    <row r="3" spans="1:16" s="1" customFormat="1" ht="34.5" customHeight="1">
      <c r="A3" s="105" t="s">
        <v>20</v>
      </c>
      <c r="B3" s="105" t="s">
        <v>2</v>
      </c>
      <c r="C3" s="105" t="s">
        <v>3</v>
      </c>
      <c r="D3" s="108" t="s">
        <v>14</v>
      </c>
      <c r="E3" s="105" t="s">
        <v>15</v>
      </c>
      <c r="F3" s="111" t="s">
        <v>90</v>
      </c>
      <c r="G3" s="111"/>
      <c r="H3" s="111"/>
      <c r="I3" s="111"/>
      <c r="J3" s="111"/>
      <c r="K3" s="111"/>
      <c r="L3" s="111"/>
      <c r="M3" s="111"/>
      <c r="N3" s="111"/>
      <c r="O3" s="105" t="s">
        <v>12</v>
      </c>
      <c r="P3" s="105" t="s">
        <v>13</v>
      </c>
    </row>
    <row r="4" spans="1:16" s="1" customFormat="1" ht="34.5" customHeight="1">
      <c r="A4" s="106"/>
      <c r="B4" s="106"/>
      <c r="C4" s="106"/>
      <c r="D4" s="109"/>
      <c r="E4" s="106"/>
      <c r="F4" s="112" t="s">
        <v>4</v>
      </c>
      <c r="G4" s="113"/>
      <c r="H4" s="105" t="s">
        <v>16</v>
      </c>
      <c r="I4" s="105" t="s">
        <v>17</v>
      </c>
      <c r="J4" s="105" t="s">
        <v>7</v>
      </c>
      <c r="K4" s="105" t="s">
        <v>8</v>
      </c>
      <c r="L4" s="105" t="s">
        <v>9</v>
      </c>
      <c r="M4" s="105" t="s">
        <v>10</v>
      </c>
      <c r="N4" s="105" t="s">
        <v>11</v>
      </c>
      <c r="O4" s="106"/>
      <c r="P4" s="106"/>
    </row>
    <row r="5" spans="1:16" s="1" customFormat="1" ht="34.5" customHeight="1">
      <c r="A5" s="107"/>
      <c r="B5" s="107"/>
      <c r="C5" s="107"/>
      <c r="D5" s="110"/>
      <c r="E5" s="107"/>
      <c r="F5" s="5" t="s">
        <v>5</v>
      </c>
      <c r="G5" s="5" t="s">
        <v>6</v>
      </c>
      <c r="H5" s="107"/>
      <c r="I5" s="107"/>
      <c r="J5" s="107"/>
      <c r="K5" s="107"/>
      <c r="L5" s="107"/>
      <c r="M5" s="107"/>
      <c r="N5" s="107"/>
      <c r="O5" s="107"/>
      <c r="P5" s="107"/>
    </row>
    <row r="6" spans="1:16" s="1" customFormat="1" ht="12.75">
      <c r="A6" s="5">
        <v>1</v>
      </c>
      <c r="B6" s="5">
        <v>2</v>
      </c>
      <c r="C6" s="5">
        <v>3</v>
      </c>
      <c r="D6" s="5">
        <v>4</v>
      </c>
      <c r="E6" s="5">
        <v>5</v>
      </c>
      <c r="F6" s="5">
        <v>6</v>
      </c>
      <c r="G6" s="5">
        <v>7</v>
      </c>
      <c r="H6" s="5">
        <v>8</v>
      </c>
      <c r="I6" s="5">
        <v>9</v>
      </c>
      <c r="J6" s="5">
        <v>10</v>
      </c>
      <c r="K6" s="5">
        <v>11</v>
      </c>
      <c r="L6" s="5">
        <v>12</v>
      </c>
      <c r="M6" s="5">
        <v>13</v>
      </c>
      <c r="N6" s="5" t="s">
        <v>18</v>
      </c>
      <c r="O6" s="5">
        <v>15</v>
      </c>
      <c r="P6" s="5">
        <v>16</v>
      </c>
    </row>
    <row r="7" spans="1:16" s="80" customFormat="1" ht="21" customHeight="1">
      <c r="A7" s="125" t="s">
        <v>66</v>
      </c>
      <c r="B7" s="125" t="s">
        <v>65</v>
      </c>
      <c r="C7" s="77">
        <v>10000</v>
      </c>
      <c r="D7" s="124" t="s">
        <v>67</v>
      </c>
      <c r="E7" s="124" t="s">
        <v>68</v>
      </c>
      <c r="F7" s="78">
        <v>2003</v>
      </c>
      <c r="G7" s="77">
        <v>6904</v>
      </c>
      <c r="H7" s="79" t="s">
        <v>69</v>
      </c>
      <c r="I7" s="79" t="s">
        <v>69</v>
      </c>
      <c r="J7" s="79" t="s">
        <v>69</v>
      </c>
      <c r="K7" s="79" t="s">
        <v>69</v>
      </c>
      <c r="L7" s="79" t="s">
        <v>69</v>
      </c>
      <c r="M7" s="79" t="s">
        <v>69</v>
      </c>
      <c r="N7" s="77">
        <f aca="true" t="shared" si="0" ref="N7:N12">+G7</f>
        <v>6904</v>
      </c>
      <c r="O7" s="122" t="s">
        <v>91</v>
      </c>
      <c r="P7" s="79"/>
    </row>
    <row r="8" spans="1:16" s="80" customFormat="1" ht="21" customHeight="1">
      <c r="A8" s="126"/>
      <c r="B8" s="125"/>
      <c r="C8" s="77">
        <v>10000</v>
      </c>
      <c r="D8" s="124"/>
      <c r="E8" s="124"/>
      <c r="F8" s="78">
        <f>1+F7</f>
        <v>2004</v>
      </c>
      <c r="G8" s="81">
        <v>10000</v>
      </c>
      <c r="H8" s="79" t="s">
        <v>69</v>
      </c>
      <c r="I8" s="79" t="s">
        <v>69</v>
      </c>
      <c r="J8" s="79" t="s">
        <v>69</v>
      </c>
      <c r="K8" s="79" t="s">
        <v>69</v>
      </c>
      <c r="L8" s="79" t="s">
        <v>69</v>
      </c>
      <c r="M8" s="79" t="s">
        <v>69</v>
      </c>
      <c r="N8" s="77">
        <f t="shared" si="0"/>
        <v>10000</v>
      </c>
      <c r="O8" s="123"/>
      <c r="P8" s="79"/>
    </row>
    <row r="9" spans="1:16" s="80" customFormat="1" ht="21" customHeight="1">
      <c r="A9" s="126"/>
      <c r="B9" s="125"/>
      <c r="C9" s="77">
        <v>10000</v>
      </c>
      <c r="D9" s="124"/>
      <c r="E9" s="124"/>
      <c r="F9" s="78">
        <f>1+F8</f>
        <v>2005</v>
      </c>
      <c r="G9" s="81">
        <v>10000</v>
      </c>
      <c r="H9" s="79" t="s">
        <v>69</v>
      </c>
      <c r="I9" s="79" t="s">
        <v>69</v>
      </c>
      <c r="J9" s="79" t="s">
        <v>69</v>
      </c>
      <c r="K9" s="79" t="s">
        <v>69</v>
      </c>
      <c r="L9" s="79" t="s">
        <v>69</v>
      </c>
      <c r="M9" s="79" t="s">
        <v>69</v>
      </c>
      <c r="N9" s="77">
        <f t="shared" si="0"/>
        <v>10000</v>
      </c>
      <c r="O9" s="123"/>
      <c r="P9" s="79"/>
    </row>
    <row r="10" spans="1:16" s="80" customFormat="1" ht="21" customHeight="1">
      <c r="A10" s="126"/>
      <c r="B10" s="125"/>
      <c r="C10" s="77">
        <v>10000</v>
      </c>
      <c r="D10" s="124"/>
      <c r="E10" s="124"/>
      <c r="F10" s="78">
        <f>1+F9</f>
        <v>2006</v>
      </c>
      <c r="G10" s="81">
        <v>10000</v>
      </c>
      <c r="H10" s="79" t="s">
        <v>69</v>
      </c>
      <c r="I10" s="79" t="s">
        <v>69</v>
      </c>
      <c r="J10" s="79" t="s">
        <v>69</v>
      </c>
      <c r="K10" s="79" t="s">
        <v>69</v>
      </c>
      <c r="L10" s="79" t="s">
        <v>69</v>
      </c>
      <c r="M10" s="79" t="s">
        <v>69</v>
      </c>
      <c r="N10" s="77">
        <f t="shared" si="0"/>
        <v>10000</v>
      </c>
      <c r="O10" s="123"/>
      <c r="P10" s="79"/>
    </row>
    <row r="11" spans="1:16" s="80" customFormat="1" ht="21" customHeight="1">
      <c r="A11" s="126"/>
      <c r="B11" s="125"/>
      <c r="C11" s="77">
        <v>10000</v>
      </c>
      <c r="D11" s="124"/>
      <c r="E11" s="124"/>
      <c r="F11" s="78">
        <f>1+F10</f>
        <v>2007</v>
      </c>
      <c r="G11" s="81">
        <v>10000</v>
      </c>
      <c r="H11" s="79" t="s">
        <v>69</v>
      </c>
      <c r="I11" s="79" t="s">
        <v>69</v>
      </c>
      <c r="J11" s="79" t="s">
        <v>69</v>
      </c>
      <c r="K11" s="79" t="s">
        <v>69</v>
      </c>
      <c r="L11" s="79" t="s">
        <v>69</v>
      </c>
      <c r="M11" s="79" t="s">
        <v>69</v>
      </c>
      <c r="N11" s="77">
        <f t="shared" si="0"/>
        <v>10000</v>
      </c>
      <c r="O11" s="123"/>
      <c r="P11" s="79"/>
    </row>
    <row r="12" spans="1:16" s="80" customFormat="1" ht="21" customHeight="1">
      <c r="A12" s="126"/>
      <c r="B12" s="125"/>
      <c r="C12" s="77">
        <v>10000</v>
      </c>
      <c r="D12" s="124"/>
      <c r="E12" s="124"/>
      <c r="F12" s="78">
        <f>1+F11</f>
        <v>2008</v>
      </c>
      <c r="G12" s="81">
        <f>10000/365*23</f>
        <v>630.1369863013698</v>
      </c>
      <c r="H12" s="79" t="s">
        <v>69</v>
      </c>
      <c r="I12" s="79" t="s">
        <v>69</v>
      </c>
      <c r="J12" s="79" t="s">
        <v>69</v>
      </c>
      <c r="K12" s="79" t="s">
        <v>69</v>
      </c>
      <c r="L12" s="79" t="s">
        <v>69</v>
      </c>
      <c r="M12" s="79" t="s">
        <v>69</v>
      </c>
      <c r="N12" s="77">
        <f t="shared" si="0"/>
        <v>630.1369863013698</v>
      </c>
      <c r="O12" s="123"/>
      <c r="P12" s="79"/>
    </row>
    <row r="13" spans="1:14" s="1" customFormat="1" ht="14.25" thickBot="1">
      <c r="A13" s="34" t="s">
        <v>62</v>
      </c>
      <c r="G13" s="66">
        <f>SUM(G7:G12)</f>
        <v>47534.13698630137</v>
      </c>
      <c r="I13" s="66">
        <f>SUM(I7:I12)</f>
        <v>0</v>
      </c>
      <c r="N13" s="66">
        <f>SUM(N7:N12)</f>
        <v>47534.13698630137</v>
      </c>
    </row>
    <row r="14" s="1" customFormat="1" ht="13.5" thickTop="1"/>
    <row r="15" s="1" customFormat="1" ht="12.75"/>
    <row r="16" spans="1:16" s="1" customFormat="1" ht="12.75">
      <c r="A16" s="114" t="s">
        <v>70</v>
      </c>
      <c r="B16" s="115"/>
      <c r="C16" s="115"/>
      <c r="D16" s="115"/>
      <c r="E16" s="115"/>
      <c r="F16" s="115"/>
      <c r="G16" s="115"/>
      <c r="H16" s="115"/>
      <c r="I16" s="115"/>
      <c r="J16" s="115"/>
      <c r="K16" s="115"/>
      <c r="L16" s="115"/>
      <c r="M16" s="115"/>
      <c r="N16" s="115"/>
      <c r="O16" s="115"/>
      <c r="P16" s="115"/>
    </row>
    <row r="17" spans="1:16" s="1" customFormat="1" ht="12.75">
      <c r="A17" s="115"/>
      <c r="B17" s="115"/>
      <c r="C17" s="115"/>
      <c r="D17" s="115"/>
      <c r="E17" s="115"/>
      <c r="F17" s="115"/>
      <c r="G17" s="115"/>
      <c r="H17" s="115"/>
      <c r="I17" s="115"/>
      <c r="J17" s="115"/>
      <c r="K17" s="115"/>
      <c r="L17" s="115"/>
      <c r="M17" s="115"/>
      <c r="N17" s="115"/>
      <c r="O17" s="115"/>
      <c r="P17" s="115"/>
    </row>
    <row r="18" spans="1:16" s="1" customFormat="1" ht="12.75">
      <c r="A18" s="115"/>
      <c r="B18" s="115"/>
      <c r="C18" s="115"/>
      <c r="D18" s="115"/>
      <c r="E18" s="115"/>
      <c r="F18" s="115"/>
      <c r="G18" s="115"/>
      <c r="H18" s="115"/>
      <c r="I18" s="115"/>
      <c r="J18" s="115"/>
      <c r="K18" s="115"/>
      <c r="L18" s="115"/>
      <c r="M18" s="115"/>
      <c r="N18" s="115"/>
      <c r="O18" s="115"/>
      <c r="P18" s="115"/>
    </row>
    <row r="19" spans="1:16" s="1" customFormat="1" ht="12.75">
      <c r="A19" s="115"/>
      <c r="B19" s="115"/>
      <c r="C19" s="115"/>
      <c r="D19" s="115"/>
      <c r="E19" s="115"/>
      <c r="F19" s="115"/>
      <c r="G19" s="115"/>
      <c r="H19" s="115"/>
      <c r="I19" s="115"/>
      <c r="J19" s="115"/>
      <c r="K19" s="115"/>
      <c r="L19" s="115"/>
      <c r="M19" s="115"/>
      <c r="N19" s="115"/>
      <c r="O19" s="115"/>
      <c r="P19" s="115"/>
    </row>
    <row r="20" spans="1:16" s="1" customFormat="1" ht="12.75">
      <c r="A20" s="115"/>
      <c r="B20" s="115"/>
      <c r="C20" s="115"/>
      <c r="D20" s="115"/>
      <c r="E20" s="115"/>
      <c r="F20" s="115"/>
      <c r="G20" s="115"/>
      <c r="H20" s="115"/>
      <c r="I20" s="115"/>
      <c r="J20" s="115"/>
      <c r="K20" s="115"/>
      <c r="L20" s="115"/>
      <c r="M20" s="115"/>
      <c r="N20" s="115"/>
      <c r="O20" s="115"/>
      <c r="P20" s="115"/>
    </row>
    <row r="21" spans="1:16" s="1" customFormat="1" ht="12.75">
      <c r="A21" s="115"/>
      <c r="B21" s="115"/>
      <c r="C21" s="115"/>
      <c r="D21" s="115"/>
      <c r="E21" s="115"/>
      <c r="F21" s="115"/>
      <c r="G21" s="115"/>
      <c r="H21" s="115"/>
      <c r="I21" s="115"/>
      <c r="J21" s="115"/>
      <c r="K21" s="115"/>
      <c r="L21" s="115"/>
      <c r="M21" s="115"/>
      <c r="N21" s="115"/>
      <c r="O21" s="115"/>
      <c r="P21" s="115"/>
    </row>
  </sheetData>
  <sheetProtection/>
  <mergeCells count="22">
    <mergeCell ref="A7:A12"/>
    <mergeCell ref="B7:B12"/>
    <mergeCell ref="K4:K5"/>
    <mergeCell ref="D3:D5"/>
    <mergeCell ref="E7:E12"/>
    <mergeCell ref="J4:J5"/>
    <mergeCell ref="A16:P21"/>
    <mergeCell ref="O3:O5"/>
    <mergeCell ref="P3:P5"/>
    <mergeCell ref="F4:G4"/>
    <mergeCell ref="H4:H5"/>
    <mergeCell ref="I4:I5"/>
    <mergeCell ref="M4:M5"/>
    <mergeCell ref="O7:O12"/>
    <mergeCell ref="D7:D12"/>
    <mergeCell ref="A3:A5"/>
    <mergeCell ref="L4:L5"/>
    <mergeCell ref="C3:C5"/>
    <mergeCell ref="N4:N5"/>
    <mergeCell ref="E3:E5"/>
    <mergeCell ref="F3:N3"/>
    <mergeCell ref="B3:B5"/>
  </mergeCells>
  <printOptions/>
  <pageMargins left="0.45" right="0.7" top="0.75" bottom="0.75" header="0.3" footer="0.3"/>
  <pageSetup fitToHeight="0"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K17"/>
  <sheetViews>
    <sheetView tabSelected="1" zoomScalePageLayoutView="0" workbookViewId="0" topLeftCell="A1">
      <selection activeCell="A4" sqref="A4:A5"/>
    </sheetView>
  </sheetViews>
  <sheetFormatPr defaultColWidth="9.140625" defaultRowHeight="15"/>
  <cols>
    <col min="1" max="1" width="13.8515625" style="0" customWidth="1"/>
    <col min="2" max="2" width="21.7109375" style="0" customWidth="1"/>
    <col min="3" max="5" width="16.8515625" style="0" customWidth="1"/>
    <col min="6" max="6" width="13.7109375" style="0" customWidth="1"/>
    <col min="7" max="7" width="14.57421875" style="0" customWidth="1"/>
    <col min="8" max="8" width="14.7109375" style="0" customWidth="1"/>
    <col min="9" max="9" width="17.28125" style="0" customWidth="1"/>
    <col min="10" max="10" width="20.140625" style="0" customWidth="1"/>
    <col min="11" max="11" width="16.8515625" style="0" customWidth="1"/>
  </cols>
  <sheetData>
    <row r="1" spans="1:11" ht="15.75">
      <c r="A1" s="56" t="s">
        <v>74</v>
      </c>
      <c r="K1" t="s">
        <v>89</v>
      </c>
    </row>
    <row r="3" ht="15.75" thickBot="1">
      <c r="A3" s="93" t="s">
        <v>96</v>
      </c>
    </row>
    <row r="4" spans="1:11" ht="36.75" customHeight="1">
      <c r="A4" s="142" t="s">
        <v>73</v>
      </c>
      <c r="B4" s="127" t="s">
        <v>75</v>
      </c>
      <c r="C4" s="127" t="s">
        <v>76</v>
      </c>
      <c r="D4" s="127" t="s">
        <v>92</v>
      </c>
      <c r="E4" s="127" t="s">
        <v>93</v>
      </c>
      <c r="F4" s="137" t="s">
        <v>77</v>
      </c>
      <c r="G4" s="137"/>
      <c r="H4" s="133" t="s">
        <v>88</v>
      </c>
      <c r="I4" s="135" t="s">
        <v>78</v>
      </c>
      <c r="J4" s="137" t="s">
        <v>79</v>
      </c>
      <c r="K4" s="139" t="s">
        <v>80</v>
      </c>
    </row>
    <row r="5" spans="1:11" ht="23.25" customHeight="1">
      <c r="A5" s="143"/>
      <c r="B5" s="128"/>
      <c r="C5" s="128"/>
      <c r="D5" s="128"/>
      <c r="E5" s="128"/>
      <c r="F5" s="83" t="s">
        <v>81</v>
      </c>
      <c r="G5" s="83" t="s">
        <v>82</v>
      </c>
      <c r="H5" s="134"/>
      <c r="I5" s="136"/>
      <c r="J5" s="138"/>
      <c r="K5" s="140"/>
    </row>
    <row r="6" spans="1:11" ht="15">
      <c r="A6" s="132">
        <v>1</v>
      </c>
      <c r="B6" s="141" t="s">
        <v>83</v>
      </c>
      <c r="C6" s="69" t="s">
        <v>84</v>
      </c>
      <c r="D6" s="129">
        <v>36322</v>
      </c>
      <c r="E6" s="129">
        <v>39944</v>
      </c>
      <c r="F6" s="70">
        <v>3151.54</v>
      </c>
      <c r="G6" s="70">
        <v>55.603113664271895</v>
      </c>
      <c r="H6" s="71">
        <v>55602.97656070395</v>
      </c>
      <c r="I6" s="69">
        <v>28121</v>
      </c>
      <c r="J6" s="69">
        <v>0</v>
      </c>
      <c r="K6" s="85">
        <f>H6-I6-J6</f>
        <v>27481.97656070395</v>
      </c>
    </row>
    <row r="7" spans="1:11" ht="15">
      <c r="A7" s="132"/>
      <c r="B7" s="141"/>
      <c r="C7" s="69" t="s">
        <v>85</v>
      </c>
      <c r="D7" s="130"/>
      <c r="E7" s="130"/>
      <c r="F7" s="70">
        <v>2516.38</v>
      </c>
      <c r="G7" s="70">
        <v>44.3968863357281</v>
      </c>
      <c r="H7" s="71">
        <v>44396.77686395357</v>
      </c>
      <c r="I7" s="69">
        <v>44406</v>
      </c>
      <c r="J7" s="69">
        <v>0</v>
      </c>
      <c r="K7" s="85">
        <f>H7-I7-J7</f>
        <v>-9.223136046428408</v>
      </c>
    </row>
    <row r="8" spans="1:11" ht="15">
      <c r="A8" s="132"/>
      <c r="B8" s="84" t="s">
        <v>87</v>
      </c>
      <c r="C8" s="69"/>
      <c r="D8" s="131"/>
      <c r="E8" s="131"/>
      <c r="F8" s="70"/>
      <c r="G8" s="70"/>
      <c r="H8" s="72">
        <f>SUM(H6:H7)</f>
        <v>99999.75342465752</v>
      </c>
      <c r="I8" s="72">
        <f>SUM(I6:I7)</f>
        <v>72527</v>
      </c>
      <c r="J8" s="72">
        <f>SUM(J6:J7)</f>
        <v>0</v>
      </c>
      <c r="K8" s="86">
        <f>SUM(K6:K7)</f>
        <v>27472.753424657523</v>
      </c>
    </row>
    <row r="9" spans="1:11" ht="15">
      <c r="A9" s="87">
        <v>2</v>
      </c>
      <c r="B9" s="74" t="s">
        <v>86</v>
      </c>
      <c r="C9" s="75" t="s">
        <v>84</v>
      </c>
      <c r="D9" s="104" t="s">
        <v>94</v>
      </c>
      <c r="E9" s="104" t="s">
        <v>95</v>
      </c>
      <c r="F9" s="76">
        <v>1120.39</v>
      </c>
      <c r="G9" s="75">
        <v>100</v>
      </c>
      <c r="H9" s="72">
        <v>47534.13698630137</v>
      </c>
      <c r="I9" s="73">
        <v>0</v>
      </c>
      <c r="J9" s="73">
        <v>0</v>
      </c>
      <c r="K9" s="86">
        <f>H9-I9-J9</f>
        <v>47534.13698630137</v>
      </c>
    </row>
    <row r="10" spans="1:11" ht="15.75" thickBot="1">
      <c r="A10" s="88"/>
      <c r="B10" s="89"/>
      <c r="C10" s="90" t="s">
        <v>62</v>
      </c>
      <c r="D10" s="90"/>
      <c r="E10" s="90"/>
      <c r="F10" s="89"/>
      <c r="G10" s="89"/>
      <c r="H10" s="91">
        <f>SUM(H8:H9)</f>
        <v>147533.8904109589</v>
      </c>
      <c r="I10" s="91">
        <f>SUM(I8:I9)</f>
        <v>72527</v>
      </c>
      <c r="J10" s="91">
        <f>SUM(J8:J9)</f>
        <v>0</v>
      </c>
      <c r="K10" s="92">
        <f>K9+K8</f>
        <v>75006.89041095889</v>
      </c>
    </row>
    <row r="13" ht="15">
      <c r="K13" s="68"/>
    </row>
    <row r="14" ht="15">
      <c r="I14" s="82"/>
    </row>
    <row r="15" ht="15">
      <c r="I15" s="82"/>
    </row>
    <row r="16" spans="7:8" ht="15">
      <c r="G16" s="68"/>
      <c r="H16" s="94"/>
    </row>
    <row r="17" ht="15">
      <c r="H17" s="94"/>
    </row>
  </sheetData>
  <sheetProtection/>
  <mergeCells count="14">
    <mergeCell ref="I4:I5"/>
    <mergeCell ref="J4:J5"/>
    <mergeCell ref="K4:K5"/>
    <mergeCell ref="B6:B7"/>
    <mergeCell ref="A4:A5"/>
    <mergeCell ref="B4:B5"/>
    <mergeCell ref="C4:C5"/>
    <mergeCell ref="F4:G4"/>
    <mergeCell ref="D4:D5"/>
    <mergeCell ref="E4:E5"/>
    <mergeCell ref="E6:E8"/>
    <mergeCell ref="D6:D8"/>
    <mergeCell ref="A6:A8"/>
    <mergeCell ref="H4:H5"/>
  </mergeCells>
  <printOptions/>
  <pageMargins left="0.45" right="0.7" top="0.75" bottom="0.75" header="0.3" footer="0.3"/>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Paige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Paige</dc:creator>
  <cp:keywords/>
  <dc:description/>
  <cp:lastModifiedBy>Khurram</cp:lastModifiedBy>
  <cp:lastPrinted>2018-12-10T06:09:51Z</cp:lastPrinted>
  <dcterms:created xsi:type="dcterms:W3CDTF">2013-09-16T12:06:50Z</dcterms:created>
  <dcterms:modified xsi:type="dcterms:W3CDTF">2019-09-19T07:01:06Z</dcterms:modified>
  <cp:category/>
  <cp:version/>
  <cp:contentType/>
  <cp:contentStatus/>
</cp:coreProperties>
</file>